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.a" sheetId="1" r:id="rId1"/>
    <sheet name="1b" sheetId="2" r:id="rId2"/>
    <sheet name="1.c" sheetId="3" r:id="rId3"/>
    <sheet name="2a" sheetId="4" r:id="rId4"/>
    <sheet name="2b" sheetId="5" r:id="rId5"/>
    <sheet name="2d" sheetId="6" r:id="rId6"/>
    <sheet name="2e" sheetId="7" r:id="rId7"/>
    <sheet name="4.mell" sheetId="8" r:id="rId8"/>
    <sheet name="6.mell" sheetId="9" r:id="rId9"/>
    <sheet name="9a" sheetId="10" r:id="rId10"/>
    <sheet name="9b mell" sheetId="11" r:id="rId11"/>
    <sheet name="9c mell" sheetId="12" r:id="rId12"/>
    <sheet name="13. mell" sheetId="13" r:id="rId13"/>
    <sheet name="Munka2" sheetId="14" r:id="rId14"/>
  </sheets>
  <definedNames>
    <definedName name="_xlnm.Print_Area" localSheetId="12">'13. mell'!$B$1:$O$33</definedName>
  </definedNames>
  <calcPr fullCalcOnLoad="1"/>
</workbook>
</file>

<file path=xl/sharedStrings.xml><?xml version="1.0" encoding="utf-8"?>
<sst xmlns="http://schemas.openxmlformats.org/spreadsheetml/2006/main" count="2231" uniqueCount="636">
  <si>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</si>
  <si>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</si>
  <si>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</si>
  <si>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</si>
  <si>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</si>
  <si>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</si>
  <si>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</si>
  <si>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</si>
  <si>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</si>
  <si>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</si>
  <si>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</si>
  <si>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</si>
  <si>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</si>
  <si>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</si>
  <si>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</si>
  <si>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</si>
  <si>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</si>
  <si>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</si>
  <si>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</si>
  <si>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</si>
  <si>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B115</t>
  </si>
  <si>
    <t>06</t>
  </si>
  <si>
    <t>B116</t>
  </si>
  <si>
    <t>07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</si>
  <si>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</si>
  <si>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</si>
  <si>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</si>
  <si>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</si>
  <si>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</si>
  <si>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</si>
  <si>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</si>
  <si>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</si>
  <si>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</si>
  <si>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</si>
  <si>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</si>
  <si>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</si>
  <si>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</si>
  <si>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</si>
  <si>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</si>
  <si>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</si>
  <si>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</si>
  <si>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</si>
  <si>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</si>
  <si>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</si>
  <si>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</si>
  <si>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</si>
  <si>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</si>
  <si>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</si>
  <si>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</si>
  <si>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</si>
  <si>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</si>
  <si>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</si>
  <si>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</si>
  <si>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</si>
  <si>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</si>
  <si>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</si>
  <si>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</si>
  <si>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</si>
  <si>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</si>
  <si>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</si>
  <si>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</si>
  <si>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</si>
  <si>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</si>
  <si>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</si>
  <si>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</si>
  <si>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</si>
  <si>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</si>
  <si>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</si>
  <si>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</si>
  <si>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</si>
  <si>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</si>
  <si>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</si>
  <si>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</si>
  <si>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</si>
  <si>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</si>
  <si>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</si>
  <si>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</si>
  <si>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</si>
  <si>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</si>
  <si>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</si>
  <si>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</si>
  <si>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</si>
  <si>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</si>
  <si>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</si>
  <si>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</si>
  <si>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</si>
  <si>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</si>
  <si>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</si>
  <si>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</si>
  <si>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</si>
  <si>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</si>
  <si>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</si>
  <si>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>B35</t>
  </si>
  <si>
    <t>32</t>
  </si>
  <si>
    <t xml:space="preserve">Egyéb közhatalmi bevételek </t>
  </si>
  <si>
    <t>B36</t>
  </si>
  <si>
    <t>33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</si>
  <si>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</si>
  <si>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</si>
  <si>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</si>
  <si>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</si>
  <si>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</si>
  <si>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</si>
  <si>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</si>
  <si>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</si>
  <si>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</si>
  <si>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</si>
  <si>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37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</si>
  <si>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</si>
  <si>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</si>
  <si>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</si>
  <si>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</si>
  <si>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</si>
  <si>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</si>
  <si>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</si>
  <si>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</si>
  <si>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</si>
  <si>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</si>
  <si>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</si>
  <si>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</si>
  <si>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</si>
  <si>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</si>
  <si>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</si>
  <si>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</si>
  <si>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</si>
  <si>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</si>
  <si>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</si>
  <si>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</si>
  <si>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</si>
  <si>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</si>
  <si>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</si>
  <si>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</si>
  <si>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</si>
  <si>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</si>
  <si>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</si>
  <si>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</si>
  <si>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</si>
  <si>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</si>
  <si>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</si>
  <si>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</si>
  <si>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</si>
  <si>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</si>
  <si>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</si>
  <si>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</si>
  <si>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</si>
  <si>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</si>
  <si>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</si>
  <si>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</si>
  <si>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</si>
  <si>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</si>
  <si>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</si>
  <si>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</si>
  <si>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</si>
  <si>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</si>
  <si>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</si>
  <si>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</si>
  <si>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</si>
  <si>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</si>
  <si>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</si>
  <si>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</si>
  <si>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</si>
  <si>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</si>
  <si>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</si>
  <si>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</si>
  <si>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</si>
  <si>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</si>
  <si>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</si>
  <si>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</si>
  <si>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</si>
  <si>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</si>
  <si>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</si>
  <si>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</si>
  <si>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</si>
  <si>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</si>
  <si>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</si>
  <si>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</si>
  <si>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</si>
  <si>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</si>
  <si>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</si>
  <si>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</si>
  <si>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</si>
  <si>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</si>
  <si>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</si>
  <si>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</si>
  <si>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</si>
  <si>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</si>
  <si>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</si>
  <si>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</si>
  <si>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</si>
  <si>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</si>
  <si>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</si>
  <si>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</si>
  <si>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</si>
  <si>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</si>
  <si>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</si>
  <si>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</si>
  <si>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</si>
  <si>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</si>
  <si>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</si>
  <si>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</si>
  <si>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</si>
  <si>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</si>
  <si>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</si>
  <si>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</si>
  <si>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</si>
  <si>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</si>
  <si>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</si>
  <si>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</si>
  <si>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</si>
  <si>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</si>
  <si>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</si>
  <si>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</si>
  <si>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</si>
  <si>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</si>
  <si>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</si>
  <si>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</si>
  <si>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</si>
  <si>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</si>
  <si>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</si>
  <si>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</si>
  <si>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</si>
  <si>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</si>
  <si>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</si>
  <si>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</si>
  <si>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</si>
  <si>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</si>
  <si>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</si>
  <si>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</si>
  <si>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</si>
  <si>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</si>
  <si>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</si>
  <si>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</si>
  <si>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</si>
  <si>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</si>
  <si>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</si>
  <si>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</si>
  <si>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</si>
  <si>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</si>
  <si>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</si>
  <si>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</si>
  <si>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</si>
  <si>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</si>
  <si>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</si>
  <si>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Bevételek</t>
  </si>
  <si>
    <t xml:space="preserve">    - ebből ÁHT-n belülre közvetített</t>
  </si>
  <si>
    <t xml:space="preserve">    - ebből áht-n kívülre közvetített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</si>
  <si>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</si>
  <si>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</si>
  <si>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</si>
  <si>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</si>
  <si>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</si>
  <si>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</si>
  <si>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Hitel-, kölcsöntörlesztés államháztartáson kívülre</t>
  </si>
  <si>
    <t xml:space="preserve">Belföldi értékpapírok kiadásai </t>
  </si>
  <si>
    <t>Külföldi finanszírozás kiadásai</t>
  </si>
  <si>
    <t>K913</t>
  </si>
  <si>
    <t>K914</t>
  </si>
  <si>
    <t>K915</t>
  </si>
  <si>
    <t>K916</t>
  </si>
  <si>
    <t>K917</t>
  </si>
  <si>
    <t>K918</t>
  </si>
  <si>
    <t>K91</t>
  </si>
  <si>
    <t>K911</t>
  </si>
  <si>
    <t>K912</t>
  </si>
  <si>
    <t>K92</t>
  </si>
  <si>
    <t>K9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</si>
  <si>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</si>
  <si>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</si>
  <si>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</si>
  <si>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</si>
  <si>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</si>
  <si>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</si>
  <si>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</si>
  <si>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 xml:space="preserve">Hitel-, kölcsönfelvétel államháztartáson kívülről </t>
  </si>
  <si>
    <t>Belföldi értékpapírok bevételei</t>
  </si>
  <si>
    <t>Külföldi finanszírozás bevételei</t>
  </si>
  <si>
    <t>B811</t>
  </si>
  <si>
    <t>B812</t>
  </si>
  <si>
    <t>B8131</t>
  </si>
  <si>
    <t>B8132</t>
  </si>
  <si>
    <t>B813</t>
  </si>
  <si>
    <t>B814</t>
  </si>
  <si>
    <t>B815</t>
  </si>
  <si>
    <t>B816</t>
  </si>
  <si>
    <t>B817</t>
  </si>
  <si>
    <t>B818</t>
  </si>
  <si>
    <t>B81</t>
  </si>
  <si>
    <t>B82</t>
  </si>
  <si>
    <t>B8</t>
  </si>
  <si>
    <t xml:space="preserve">  - ebből központi költségvetési szervek</t>
  </si>
  <si>
    <t xml:space="preserve">  - ebből Társadalombiztosítási Alapok</t>
  </si>
  <si>
    <t xml:space="preserve">  - ebből elkülönített állami alapok</t>
  </si>
  <si>
    <t xml:space="preserve">  - ebből helyi önkormányzatok és költségvetési szerveik</t>
  </si>
  <si>
    <t xml:space="preserve">  - ebből társulások és költségvetési szerveik</t>
  </si>
  <si>
    <t xml:space="preserve">  - ebből nemzetiségi önkormányzatok és költségvetési szerveik</t>
  </si>
  <si>
    <t>K5061</t>
  </si>
  <si>
    <t>K5062</t>
  </si>
  <si>
    <t>K5063</t>
  </si>
  <si>
    <t>K5064</t>
  </si>
  <si>
    <t>K5066</t>
  </si>
  <si>
    <t>könyvtári és közművelődési feladat tám Berhida: 6118 fő</t>
  </si>
  <si>
    <t>időskorúak nappali ellátása</t>
  </si>
  <si>
    <t>házi segítségnyújtás</t>
  </si>
  <si>
    <t>szociális étkeztetés</t>
  </si>
  <si>
    <t xml:space="preserve">gyermekjóléti szolg. Kiegészítő  támog. 0-17 B: 1292   Vi: 128 </t>
  </si>
  <si>
    <t>Családsegítés  Kiegészítő  támog.</t>
  </si>
  <si>
    <t>gyermekjóléti szolgálat</t>
  </si>
  <si>
    <t>Bölcsődei ellátás</t>
  </si>
  <si>
    <t>Óvoda működtetési támogatás 4 hó</t>
  </si>
  <si>
    <t>Óvoda működtetési támogatás 8 hó</t>
  </si>
  <si>
    <t>óvodapedagógusok bértámog KIEGÉSZÍTÉS  3 hó</t>
  </si>
  <si>
    <t>óvodaped munkáját közvetlenül segítők bértámogatása  4 hó</t>
  </si>
  <si>
    <t>óvodapedagógusok bértámogatása  4 hó</t>
  </si>
  <si>
    <t>óvodaped munkáját közvetlenül segítők bértámogatása  8 hó</t>
  </si>
  <si>
    <t>óvodapedagógusok bértámogatása  8 hó</t>
  </si>
  <si>
    <t>Egyéb kötelező önkormányzati feladatok</t>
  </si>
  <si>
    <t xml:space="preserve">                                   közutak fenntartásának támog</t>
  </si>
  <si>
    <t xml:space="preserve">                                    köztemető fenntartással kapcs fel</t>
  </si>
  <si>
    <t xml:space="preserve">                                    közvilágítás fenntartása</t>
  </si>
  <si>
    <t>Település üzemeltetés: zöldterület-gazdálkodás</t>
  </si>
  <si>
    <t>Önkormányzati hivatal működésének támogatása</t>
  </si>
  <si>
    <t>Forint</t>
  </si>
  <si>
    <t xml:space="preserve">Önkormányzatok működési támogatásai      </t>
  </si>
  <si>
    <t>Rovatrend</t>
  </si>
  <si>
    <t>1.)Helyi önkormányzatok működésének általános támogatása</t>
  </si>
  <si>
    <t>2.)Települési önkorm. Egyes köznevelési feladatainak támoga</t>
  </si>
  <si>
    <t>3.) Tel önk szociális, gyermekjóléti és gyermekétk fel tám</t>
  </si>
  <si>
    <t>4.) Tel önk kulturális feladatainak támogatása</t>
  </si>
  <si>
    <t>gyermekétkeztetés szempontjából elismert dolgozók bértámog</t>
  </si>
  <si>
    <t>B4031</t>
  </si>
  <si>
    <t>B4032</t>
  </si>
  <si>
    <t>bölcsődei ellátás hátrányos helyzetű gyermek</t>
  </si>
  <si>
    <t xml:space="preserve">Tulajdonosi bevételek </t>
  </si>
  <si>
    <t>B162</t>
  </si>
  <si>
    <t>B161</t>
  </si>
  <si>
    <t>B163</t>
  </si>
  <si>
    <t>B164</t>
  </si>
  <si>
    <t>B165</t>
  </si>
  <si>
    <t>B166</t>
  </si>
  <si>
    <t>ÖSSZESEN</t>
  </si>
  <si>
    <t>Önkorm</t>
  </si>
  <si>
    <t>Hivatal</t>
  </si>
  <si>
    <t>TESZ</t>
  </si>
  <si>
    <t>Süni</t>
  </si>
  <si>
    <t>Kultúrház</t>
  </si>
  <si>
    <t>Összesen</t>
  </si>
  <si>
    <t>Berhida Város Önkormányzata</t>
  </si>
  <si>
    <t xml:space="preserve">állami támogatások részletezése </t>
  </si>
  <si>
    <t xml:space="preserve">  - ebből fejezeti kezelésű </t>
  </si>
  <si>
    <t>B167</t>
  </si>
  <si>
    <t>adatok ezer Ft-ban</t>
  </si>
  <si>
    <t>Kiadások</t>
  </si>
  <si>
    <t xml:space="preserve">Kultúrház </t>
  </si>
  <si>
    <t>Eredeti ei</t>
  </si>
  <si>
    <t xml:space="preserve">  - ebből köznevelési társulásnak </t>
  </si>
  <si>
    <t>K50651</t>
  </si>
  <si>
    <t xml:space="preserve">  - ebből szociális társulásnak</t>
  </si>
  <si>
    <t>K50652</t>
  </si>
  <si>
    <t>K50653</t>
  </si>
  <si>
    <t xml:space="preserve">Személyi juttatások </t>
  </si>
  <si>
    <t xml:space="preserve">Dologi kiadások </t>
  </si>
  <si>
    <t xml:space="preserve">Ellátottak pénzbeli juttatásai </t>
  </si>
  <si>
    <t xml:space="preserve">Egyéb működési célú kiadások </t>
  </si>
  <si>
    <t>Beruházások</t>
  </si>
  <si>
    <t xml:space="preserve">Felújítások </t>
  </si>
  <si>
    <t xml:space="preserve">Egyéb felhalmozási célú kiadások </t>
  </si>
  <si>
    <t>Költségvetési kiadások</t>
  </si>
  <si>
    <t xml:space="preserve">Belföldi finanszírozás kiadásai </t>
  </si>
  <si>
    <t xml:space="preserve">Finanszírozási kiadások </t>
  </si>
  <si>
    <t xml:space="preserve">Összes kiadás </t>
  </si>
  <si>
    <t xml:space="preserve">Önkormányzatok működési támogatásai </t>
  </si>
  <si>
    <t xml:space="preserve">Működési célú támogatások államháztartáson belülről </t>
  </si>
  <si>
    <t xml:space="preserve">Felhalmozási célú támogatások államháztartáson belülről </t>
  </si>
  <si>
    <t>Jövedelemadók</t>
  </si>
  <si>
    <t xml:space="preserve">Termékek és szolgáltatások adói </t>
  </si>
  <si>
    <t xml:space="preserve">Közhatalmi bevételek </t>
  </si>
  <si>
    <t>Működési bevételek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</si>
  <si>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</si>
  <si>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</si>
  <si>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</si>
  <si>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</si>
  <si>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</si>
  <si>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</si>
  <si>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</si>
  <si>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t xml:space="preserve">Összes bevétel </t>
  </si>
  <si>
    <t>E</t>
  </si>
  <si>
    <t>D</t>
  </si>
  <si>
    <t>C</t>
  </si>
  <si>
    <t>B</t>
  </si>
  <si>
    <t>A</t>
  </si>
  <si>
    <t>Felújítások</t>
  </si>
  <si>
    <t>2/a. melléklet</t>
  </si>
  <si>
    <t>2/b. melléklet</t>
  </si>
  <si>
    <t>F</t>
  </si>
  <si>
    <t xml:space="preserve">                                    BERHIDA VÁROS ÖNKORMÁNYZATA</t>
  </si>
  <si>
    <t>4. melléklet</t>
  </si>
  <si>
    <t>a működési és felhalmozási célú bevételi és kiadási előirányzatokról</t>
  </si>
  <si>
    <t xml:space="preserve">A </t>
  </si>
  <si>
    <t xml:space="preserve">D </t>
  </si>
  <si>
    <t xml:space="preserve">E 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</si>
  <si>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</si>
  <si>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</si>
  <si>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</si>
  <si>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</si>
  <si>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</si>
  <si>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</si>
  <si>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b.)</t>
  </si>
  <si>
    <t>Közhatalmi bevételek</t>
  </si>
  <si>
    <t>c.)</t>
  </si>
  <si>
    <t>d.)</t>
  </si>
  <si>
    <t>e.)</t>
  </si>
  <si>
    <t>II.</t>
  </si>
  <si>
    <t>Felhalmozási célú bevételi terv</t>
  </si>
  <si>
    <t>Felhalmozási célú kiadások:</t>
  </si>
  <si>
    <t>1.)</t>
  </si>
  <si>
    <t>2.)</t>
  </si>
  <si>
    <t>3.)</t>
  </si>
  <si>
    <t>4.)</t>
  </si>
  <si>
    <t>Műk c támogatások áht belülről</t>
  </si>
  <si>
    <t>Működési átvett pénzeszközök</t>
  </si>
  <si>
    <t>Felhalmozási c támog. Áht-n bel</t>
  </si>
  <si>
    <t>Felhalmozási bevételek</t>
  </si>
  <si>
    <t>Egyéb felhalmozási c átvett pe</t>
  </si>
  <si>
    <t>Ellátottak pénzbeli jutt</t>
  </si>
  <si>
    <t>Személyi juttatások</t>
  </si>
  <si>
    <t>Munkaadókat t járulékok</t>
  </si>
  <si>
    <t>Dologi kiadások</t>
  </si>
  <si>
    <t>Egyéb műk c kiadások</t>
  </si>
  <si>
    <t>Egyéb felhalm c kiadások</t>
  </si>
  <si>
    <t xml:space="preserve">B </t>
  </si>
  <si>
    <t>5.</t>
  </si>
  <si>
    <t>6.</t>
  </si>
  <si>
    <t>7.</t>
  </si>
  <si>
    <t>8.</t>
  </si>
  <si>
    <t>9.</t>
  </si>
  <si>
    <t>6. melléklet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</si>
  <si>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</si>
  <si>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</si>
  <si>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</si>
  <si>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</si>
  <si>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</si>
  <si>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</si>
  <si>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Humán Biz.</t>
  </si>
  <si>
    <t>előirányzat</t>
  </si>
  <si>
    <t>Pénzbeli ellátások összesen</t>
  </si>
  <si>
    <t>Bursa Hung. (ösztöndíj tám)</t>
  </si>
  <si>
    <t>Gyermekvéd.támog.</t>
  </si>
  <si>
    <t>Temetési segély</t>
  </si>
  <si>
    <t>Köztemetés</t>
  </si>
  <si>
    <t>ellátottak pénzbeli juttatásai</t>
  </si>
  <si>
    <t xml:space="preserve">Átmeneti segély </t>
  </si>
  <si>
    <t xml:space="preserve">gyermekétkeztetés üzemeltetési támogatása  </t>
  </si>
  <si>
    <t>Berhida Város Önkormányzatának</t>
  </si>
  <si>
    <t>13. melléklet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</si>
  <si>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</si>
  <si>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</si>
  <si>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</si>
  <si>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</si>
  <si>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</si>
  <si>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</si>
  <si>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</si>
  <si>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</si>
  <si>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</si>
  <si>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</si>
  <si>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</si>
  <si>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</si>
  <si>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</si>
  <si>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</si>
  <si>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</si>
  <si>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</si>
  <si>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>Ellátottak pénzbeli juttatásai</t>
  </si>
  <si>
    <t>Egyéb működési célú kiadások</t>
  </si>
  <si>
    <t>KIADÁSOK ÖSSZESEN:</t>
  </si>
  <si>
    <t>Működési célú átvett pénzeszközök</t>
  </si>
  <si>
    <t>Felhalmozási célú átvett pénzeszközök</t>
  </si>
  <si>
    <t>BEVÉTELEK ÖSSZESEN:</t>
  </si>
  <si>
    <t>Irányító szervtől finansz támogatás</t>
  </si>
  <si>
    <t>Költségvetési maradvány igénybevétele</t>
  </si>
  <si>
    <t>Finanszírozási bevételek</t>
  </si>
  <si>
    <t>Költségvetési bevételek</t>
  </si>
  <si>
    <t>Felhalmozási célú támogatások államháztartáson belülről</t>
  </si>
  <si>
    <t>Működési célú támogatások államháztartáson belül</t>
  </si>
  <si>
    <t>Egyéb felhalmozási célú támogatások</t>
  </si>
  <si>
    <t xml:space="preserve">Beruházások </t>
  </si>
  <si>
    <t>Immateriális javak, vagy jogok beszerzése, létesítése</t>
  </si>
  <si>
    <t>Lakott külterülettel kapcs feladatok</t>
  </si>
  <si>
    <t xml:space="preserve">Kieg tám. Óv pedag minősítéséhez II. kategóriába sorolt </t>
  </si>
  <si>
    <t xml:space="preserve">                                                        Mesterped kategóriába sorolt</t>
  </si>
  <si>
    <t>Családsegítés  B: 6118   Vi: 662 = 6780 fő           (6072,671)</t>
  </si>
  <si>
    <t>Ft-ban</t>
  </si>
  <si>
    <t>1.a melléklet</t>
  </si>
  <si>
    <t xml:space="preserve">Hozzájárulás pénzbeli szociális ellátásokhoz </t>
  </si>
  <si>
    <t>ÁHT belüli megelőlegezések visszafiz</t>
  </si>
  <si>
    <t>beszámítás</t>
  </si>
  <si>
    <t>Lakhatási támog</t>
  </si>
  <si>
    <t>Települési támogatás</t>
  </si>
  <si>
    <t>Kötelezően ellátandó feladatok</t>
  </si>
  <si>
    <t>Önként vállalt feladatok</t>
  </si>
  <si>
    <t>Államigazgatási feladatok</t>
  </si>
  <si>
    <t>2016. évi költségvetés</t>
  </si>
  <si>
    <t>2015. évről áthúzódó bérkompenzáció</t>
  </si>
  <si>
    <t>szünidei gyermekétkeztetés</t>
  </si>
  <si>
    <t>Családsegítés és gyermekjóléti szolgáltatás</t>
  </si>
  <si>
    <t>ÖNK Kiskovácsi szennyvízátemelő szivattyú csere</t>
  </si>
  <si>
    <t>Tel önkorm szociális és gyermekjóléti, gyermekétk  feladatainak támogatása</t>
  </si>
  <si>
    <t>Működési célú költségvetési támogatások és kiegészítő támogatások</t>
  </si>
  <si>
    <r>
      <t xml:space="preserve">  - ebből elkülönített állami alapok </t>
    </r>
    <r>
      <rPr>
        <b/>
        <sz val="10"/>
        <color indexed="8"/>
        <rFont val="Arial"/>
        <family val="2"/>
      </rPr>
      <t>(MUNKAÜGYI KP  közfoglalk)</t>
    </r>
  </si>
  <si>
    <t xml:space="preserve">Elszámolásból származó  bevételek </t>
  </si>
  <si>
    <t>ÖNK út-járda felújítások adosságkonsz pály +műsz ell kv-i m,</t>
  </si>
  <si>
    <t>ÖNK Süni óvoda tető felújítás adósságkonsz pály+kieg kv-i m</t>
  </si>
  <si>
    <t>ÖNK intézményi felújításokhoz kapcs tervek  kv-i m</t>
  </si>
  <si>
    <t>ÖNK Mesteriskola pályázat tervek  kv-i m</t>
  </si>
  <si>
    <t>ÖNK Süni Óvoda nyílászáró csere kv-i m</t>
  </si>
  <si>
    <t>ÖNK Hétszín Óvoda átalakítási, felúj enged és kivit terv kv-i m</t>
  </si>
  <si>
    <t>ÖNK Hétszín Óvoda konyhatechnológiai terv kv-i m</t>
  </si>
  <si>
    <t>ÖNK út-járda felújítások adosságkonsz pály +műsz ell kv-i m</t>
  </si>
  <si>
    <t>ÖNK intézményi beruházásokhoz kapcs tervek   kv-i m</t>
  </si>
  <si>
    <t>ÖNK városközpont zöldpark kial munk, tervek  kv-i m</t>
  </si>
  <si>
    <t>ÖNK integrált településfejlesztési stratégia  kv-i m</t>
  </si>
  <si>
    <t>ÖNK elkerülő út eng-kiviteli terv   kv-i m</t>
  </si>
  <si>
    <t>ÖNK Veszprémi-Orgona út között telkek villamosterv  kv-i m</t>
  </si>
  <si>
    <t>ÖNK köznevelési intézmények egyéb eszközbeszerzés  kv-i m</t>
  </si>
  <si>
    <t>ÖNK védőnői szolg. Egyéb eszközbeszerzés   kv-i m</t>
  </si>
  <si>
    <t>ÖNK TESZ telephely vásárlás</t>
  </si>
  <si>
    <t>ÖNK hulladékudvar kerítés felújítás  kv-i mar</t>
  </si>
  <si>
    <t>ÖNK Önk Hivatal vizesblokk felújítás kv-i mar</t>
  </si>
  <si>
    <t>1.b. melléklet</t>
  </si>
  <si>
    <t xml:space="preserve">  - ebből fejezeti kez közp Rendőrség tám</t>
  </si>
  <si>
    <t>1.d. melléklet</t>
  </si>
  <si>
    <t>vált</t>
  </si>
  <si>
    <t>ÖNK Kossuth u. 26. szolg. Lakás felúj nyílászáró csere II.ütem</t>
  </si>
  <si>
    <t>ÖNK Pgytp Orgona u. 1/1 üzlet burkolási munkák</t>
  </si>
  <si>
    <t>TESZ jármű felújítás</t>
  </si>
  <si>
    <t>ÖH informatikai eszköz felújítás</t>
  </si>
  <si>
    <t>ÖH egyéb gép, berendezés felújítás</t>
  </si>
  <si>
    <t>ÖNK Hétszínv bölcsőde műk eng.kerítés, homokozó</t>
  </si>
  <si>
    <t>ÖNK térfigyelő kamerák felújítása</t>
  </si>
  <si>
    <t>ÖNK Kossuth u. 26. szolg. Lakás nyílászáró csere, kémény</t>
  </si>
  <si>
    <t>ÖNK Ady tanári szoba gipsz karton fal</t>
  </si>
  <si>
    <t>ÖNK Ady régi isk vizesblokk felújítás</t>
  </si>
  <si>
    <t xml:space="preserve">ÖNK Rezeda 19. szolg. Lakás parkettázás, beázás </t>
  </si>
  <si>
    <t>ÖNK kultúrház homlokzat felújítás</t>
  </si>
  <si>
    <t>ÖNK Pgytp 1848-49 emlékmű felújítás</t>
  </si>
  <si>
    <t>ÖNK Arany J u. felújítás süllyedés, kereszteződés</t>
  </si>
  <si>
    <t>ÖNK járdalapos járdák felújítása Dankó u…</t>
  </si>
  <si>
    <t>ÖNK Orgona-Szegfű utca útkereszteződés felújítás</t>
  </si>
  <si>
    <t>ÖNK Süni Óvoda 6 cs szoba parkettázés műk. Enged.</t>
  </si>
  <si>
    <t>ÖNK Süni Óvoda ablakcsere</t>
  </si>
  <si>
    <t>változás</t>
  </si>
  <si>
    <t>ÖNK Pgytp üzletsor mellett vízmérő kialakítási munkák k-vi mar</t>
  </si>
  <si>
    <t>ÖH imm javak + áfa</t>
  </si>
  <si>
    <t>TESZ imm javak +áfa</t>
  </si>
  <si>
    <t>Süni inform eszköz + áfa</t>
  </si>
  <si>
    <t>Kultúrház egyéb tárgyi eszköz, polc, hangtechnika stb</t>
  </si>
  <si>
    <t>Kultúrház egyéb tárgyi eszköz érdekeltségnöv pály-hoz önrész</t>
  </si>
  <si>
    <t>Kultúrház könyv beszerzés (éven túli)</t>
  </si>
  <si>
    <t>Kultúrház informatikai eszköz beszerzés+áfa</t>
  </si>
  <si>
    <t>Süni Óvoda konyhai robotgép</t>
  </si>
  <si>
    <t>Süni egyéb tárgyi eszköz + áfa</t>
  </si>
  <si>
    <t>TESZ informatikai eszközök+áfa</t>
  </si>
  <si>
    <t>TESZ padok beszerzése (egyéb te+áfa) zöldter</t>
  </si>
  <si>
    <t>TESZ szekrény, berend beszerzés + áfa</t>
  </si>
  <si>
    <t>TESZ B1 kút üzembehelyezése</t>
  </si>
  <si>
    <t>ÖH digitális temetőtérkép nyt program</t>
  </si>
  <si>
    <t>ÖH informatikai eszközök + áfa</t>
  </si>
  <si>
    <t>ÖH egyéb gép, berend + áfa</t>
  </si>
  <si>
    <t>ÖNK önkormányzati WEB lap készítés</t>
  </si>
  <si>
    <t>ÖNK hulladékudvar kiszolgáló épület építés</t>
  </si>
  <si>
    <t>ÖNK Ady sportpálya ivókút beszerzés</t>
  </si>
  <si>
    <t>ÖNK Ady sportpálya alkonykapcsoló, kamera</t>
  </si>
  <si>
    <t>ÖNK Péti úti temető urnafal építés</t>
  </si>
  <si>
    <t>ÖNK Hivatal, Családsegítő KP, TESZ klíma kiépítés</t>
  </si>
  <si>
    <t>ÖNK Arany J. -Dankó u. kerítés építés (régi játszótér)</t>
  </si>
  <si>
    <t>ÖNK napelemes közvilágítási lámpák beszerzése</t>
  </si>
  <si>
    <t>ÖNK Kiskovácsi temető ravatalozó bővítés ÁNTSZ előír</t>
  </si>
  <si>
    <t>TESZ teherautó vásárlás (Mazda helyett)</t>
  </si>
  <si>
    <t>Bevételek és kiadások</t>
  </si>
  <si>
    <t>Mód ei</t>
  </si>
  <si>
    <t>9.a. melléklet</t>
  </si>
  <si>
    <t>9.b. melléklet</t>
  </si>
  <si>
    <t>9.c melléklet</t>
  </si>
  <si>
    <t>Mód jav</t>
  </si>
  <si>
    <t>Eredeti előir</t>
  </si>
  <si>
    <t>2016. év</t>
  </si>
  <si>
    <t>2016. Évi költségvetéséhez</t>
  </si>
  <si>
    <t>2016.évi MÉRLEGTERV</t>
  </si>
  <si>
    <t>iránítószervi támogatás</t>
  </si>
  <si>
    <t>Áht megelőleg visszafiz</t>
  </si>
  <si>
    <t>Össz bevétel</t>
  </si>
  <si>
    <t>Össz Kiadás</t>
  </si>
  <si>
    <t>1.c. melléklet</t>
  </si>
  <si>
    <t>Módosított ei</t>
  </si>
  <si>
    <t>Módosított előirányzat</t>
  </si>
  <si>
    <t xml:space="preserve">ÖNK Orgona u. üzlet fűtéskorszer térítmentes átvétel ÁFA </t>
  </si>
  <si>
    <t>5.)Helyi önkorm. Kiegészítő támogatásai</t>
  </si>
  <si>
    <t xml:space="preserve">kiegészítő ágazati pótlék </t>
  </si>
  <si>
    <t>2016. évi bérkompenzáció</t>
  </si>
  <si>
    <t xml:space="preserve">ÁGAZATI PÓTLÉK </t>
  </si>
  <si>
    <t>Köznevelési intézmények m űködt kapcs támogatás</t>
  </si>
  <si>
    <t>könyvtári érdekeltségnövelő fel támog</t>
  </si>
  <si>
    <t>ÖNK 0102/5 hrsz-ú út ingyenes átvét áfa</t>
  </si>
  <si>
    <t>ÖNK Kiskovácsi buszforduló földterület vásárlás+kapcs  ktg</t>
  </si>
  <si>
    <t>ÖNK Pgytp benzinkúttal sz buszmegálló alatti földter vásárlás</t>
  </si>
  <si>
    <t>TESZ zöldter öntözőszivattyú vásárlás egyéb gép+áfa</t>
  </si>
  <si>
    <t>ÖNK Ibolya 1756 Hétszínv Óvoda előtt szennyvíz csatorn HKA</t>
  </si>
  <si>
    <t>ÖNK Süni Óvoda konyha-nevelő hely. Közötti tető felúj</t>
  </si>
  <si>
    <t>ÖNK Tulipán u. szennyvízcsatornázási munkák</t>
  </si>
  <si>
    <t>Kultúrház könyvvásárlás+áfa érd.növ. Tám</t>
  </si>
  <si>
    <t xml:space="preserve">Áht megelőleg </t>
  </si>
  <si>
    <t>Költségvetési bevételek összesen (I+II):</t>
  </si>
  <si>
    <t>Költségvetési kiadások összesen (I+II):</t>
  </si>
  <si>
    <t>Finanszírozási bevételek összesen:</t>
  </si>
  <si>
    <t>Finanszírozási kiadások összesen:</t>
  </si>
  <si>
    <t xml:space="preserve">Költségvetési maradvány </t>
  </si>
  <si>
    <t xml:space="preserve">          I. Működési célú bevételek össz:</t>
  </si>
  <si>
    <t>I. Működési célú kiadások össz:</t>
  </si>
  <si>
    <t xml:space="preserve"> II. Felhalmozási célú bevételek össz:</t>
  </si>
  <si>
    <t>II. Felhalmozási célú kiadások össz:</t>
  </si>
  <si>
    <t xml:space="preserve">Áht belüli megelőlegezések    </t>
  </si>
  <si>
    <t>Teljesítés 06.30</t>
  </si>
  <si>
    <t>ÖNK Ibolya u. 23. szolg. Lakás redőny elhelyezés</t>
  </si>
  <si>
    <t>ÖNK ép. Villamos főelosztó-szekrény, mérőhely szabványosítás</t>
  </si>
  <si>
    <t>ÖNK rendezési terv, szabályozási tervet ábrázoló táblák</t>
  </si>
  <si>
    <t>TESZ hosszú közfoglalkoztatás eszközbeszerzés</t>
  </si>
  <si>
    <t>2.e. melléklet</t>
  </si>
  <si>
    <t>K513</t>
  </si>
  <si>
    <t>TESZ egyéb gép, berendezés felújítás (közf)</t>
  </si>
  <si>
    <t>TESZ egyéb tárgyi eszközök beszerz (mód)út-híd egyéb gép</t>
  </si>
  <si>
    <t>TESZ kisért tárgyi eszközök beszerz zöldter pavilon, üléshuzat</t>
  </si>
  <si>
    <t>Kultúrház szakkörök kisértékű tárgyi eszk</t>
  </si>
  <si>
    <t>Kultúrház internetkapcsolat kiépítés</t>
  </si>
  <si>
    <t>ÖNK földterület vásárlás Berhida 0112/13 hrsz buszford</t>
  </si>
  <si>
    <t>ÖNK Vis maior József A u. Cinca patak áteresz csere</t>
  </si>
  <si>
    <t>ÖNK polgárőr autóra forgó tükrös fényhíd</t>
  </si>
  <si>
    <t>a 13/2016. (X.5.) önkormányzati rendelethez</t>
  </si>
  <si>
    <t>a 13/2016. (X. 5.)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</si>
</sst>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[$-40E]yyyy\.\ mmmm\ d\.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#,##0.0"/>
    <numFmt numFmtId="184" formatCode="[$¥€-2]\ #\ ##,000_);[Red]\([$€-2]\ #\ 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color indexed="14"/>
      <name val="Arial CE"/>
      <family val="2"/>
    </font>
    <font>
      <sz val="10"/>
      <color indexed="8"/>
      <name val="Times New Roman"/>
      <family val="1"/>
    </font>
    <font>
      <sz val="10"/>
      <name val="Times New Roman CE"/>
      <family val="0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>
        <color indexed="22"/>
      </top>
      <bottom>
        <color indexed="63"/>
      </bottom>
    </border>
    <border>
      <left style="medium"/>
      <right>
        <color indexed="63"/>
      </right>
      <top style="dashed">
        <color indexed="22"/>
      </top>
      <bottom style="dashed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>
        <color indexed="22"/>
      </top>
      <bottom>
        <color indexed="63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 style="medium"/>
      <right>
        <color indexed="63"/>
      </right>
      <top>
        <color indexed="63"/>
      </top>
      <bottom style="dashed">
        <color indexed="22"/>
      </bottom>
    </border>
    <border>
      <left style="thin"/>
      <right style="thin"/>
      <top>
        <color indexed="63"/>
      </top>
      <bottom style="dashed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ck"/>
      <right/>
      <top/>
      <bottom/>
    </border>
    <border>
      <left style="thick"/>
      <right/>
      <top style="thin"/>
      <bottom/>
    </border>
    <border>
      <left style="thick"/>
      <right/>
      <top style="medium"/>
      <bottom style="medium"/>
    </border>
    <border>
      <left style="thick"/>
      <right style="thin"/>
      <top/>
      <bottom/>
    </border>
    <border>
      <left style="thick"/>
      <right style="thin"/>
      <top style="dashed">
        <color indexed="22"/>
      </top>
      <bottom/>
    </border>
    <border>
      <left style="thick"/>
      <right style="thin"/>
      <top style="medium"/>
      <bottom style="medium"/>
    </border>
    <border>
      <left style="thick"/>
      <right style="thin"/>
      <top/>
      <bottom style="dashed">
        <color indexed="22"/>
      </bottom>
    </border>
    <border>
      <left style="thick"/>
      <right style="thin"/>
      <top style="dashed">
        <color indexed="22"/>
      </top>
      <bottom style="dashed">
        <color indexed="22"/>
      </bottom>
    </border>
    <border>
      <left style="thick"/>
      <right style="thin"/>
      <top style="medium"/>
      <bottom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4" fontId="5" fillId="0" borderId="11" xfId="0" applyNumberFormat="1" applyFont="1" applyFill="1" applyBorder="1" applyAlignment="1" quotePrefix="1">
      <alignment horizontal="center" vertic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5" fontId="5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165" fontId="2" fillId="0" borderId="16" xfId="0" applyNumberFormat="1" applyFont="1" applyFill="1" applyBorder="1" applyAlignment="1">
      <alignment vertical="center"/>
    </xf>
    <xf numFmtId="0" fontId="23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23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3" fontId="5" fillId="33" borderId="17" xfId="0" applyNumberFormat="1" applyFont="1" applyFill="1" applyBorder="1" applyAlignment="1">
      <alignment horizontal="center" vertical="center"/>
    </xf>
    <xf numFmtId="0" fontId="7" fillId="0" borderId="0" xfId="68">
      <alignment/>
      <protection/>
    </xf>
    <xf numFmtId="0" fontId="9" fillId="0" borderId="18" xfId="68" applyFont="1" applyBorder="1">
      <alignment/>
      <protection/>
    </xf>
    <xf numFmtId="0" fontId="9" fillId="0" borderId="19" xfId="68" applyFont="1" applyFill="1" applyBorder="1">
      <alignment/>
      <protection/>
    </xf>
    <xf numFmtId="167" fontId="10" fillId="35" borderId="20" xfId="42" applyNumberFormat="1" applyFont="1" applyFill="1" applyBorder="1" applyAlignment="1">
      <alignment/>
    </xf>
    <xf numFmtId="0" fontId="7" fillId="0" borderId="21" xfId="68" applyFont="1" applyFill="1" applyBorder="1">
      <alignment/>
      <protection/>
    </xf>
    <xf numFmtId="0" fontId="7" fillId="0" borderId="22" xfId="68" applyFont="1" applyFill="1" applyBorder="1">
      <alignment/>
      <protection/>
    </xf>
    <xf numFmtId="0" fontId="7" fillId="0" borderId="23" xfId="68" applyFont="1" applyFill="1" applyBorder="1">
      <alignment/>
      <protection/>
    </xf>
    <xf numFmtId="3" fontId="9" fillId="36" borderId="24" xfId="42" applyNumberFormat="1" applyFont="1" applyFill="1" applyBorder="1" applyAlignment="1" applyProtection="1">
      <alignment/>
      <protection/>
    </xf>
    <xf numFmtId="167" fontId="9" fillId="0" borderId="25" xfId="42" applyNumberFormat="1" applyFont="1" applyFill="1" applyBorder="1" applyAlignment="1" applyProtection="1">
      <alignment/>
      <protection/>
    </xf>
    <xf numFmtId="167" fontId="7" fillId="0" borderId="0" xfId="42" applyNumberFormat="1" applyFont="1" applyFill="1" applyBorder="1" applyAlignment="1" applyProtection="1">
      <alignment/>
      <protection/>
    </xf>
    <xf numFmtId="0" fontId="11" fillId="0" borderId="20" xfId="80" applyFont="1" applyFill="1" applyBorder="1">
      <alignment/>
      <protection/>
    </xf>
    <xf numFmtId="0" fontId="7" fillId="0" borderId="25" xfId="68" applyBorder="1">
      <alignment/>
      <protection/>
    </xf>
    <xf numFmtId="3" fontId="9" fillId="36" borderId="16" xfId="42" applyNumberFormat="1" applyFont="1" applyFill="1" applyBorder="1" applyAlignment="1" applyProtection="1">
      <alignment/>
      <protection/>
    </xf>
    <xf numFmtId="0" fontId="7" fillId="0" borderId="13" xfId="68" applyBorder="1" applyAlignment="1">
      <alignment horizontal="center"/>
      <protection/>
    </xf>
    <xf numFmtId="0" fontId="9" fillId="0" borderId="26" xfId="68" applyFont="1" applyBorder="1">
      <alignment/>
      <protection/>
    </xf>
    <xf numFmtId="0" fontId="9" fillId="0" borderId="13" xfId="68" applyFont="1" applyBorder="1">
      <alignment/>
      <protection/>
    </xf>
    <xf numFmtId="0" fontId="14" fillId="0" borderId="0" xfId="68" applyFont="1" applyAlignment="1">
      <alignment horizontal="center"/>
      <protection/>
    </xf>
    <xf numFmtId="0" fontId="15" fillId="0" borderId="0" xfId="68" applyFont="1">
      <alignment/>
      <protection/>
    </xf>
    <xf numFmtId="0" fontId="9" fillId="0" borderId="25" xfId="68" applyFont="1" applyBorder="1">
      <alignment/>
      <protection/>
    </xf>
    <xf numFmtId="0" fontId="11" fillId="0" borderId="20" xfId="68" applyFont="1" applyFill="1" applyBorder="1">
      <alignment/>
      <protection/>
    </xf>
    <xf numFmtId="0" fontId="9" fillId="0" borderId="12" xfId="68" applyFont="1" applyBorder="1">
      <alignment/>
      <protection/>
    </xf>
    <xf numFmtId="0" fontId="9" fillId="0" borderId="19" xfId="68" applyFont="1" applyBorder="1">
      <alignment/>
      <protection/>
    </xf>
    <xf numFmtId="0" fontId="11" fillId="0" borderId="27" xfId="80" applyFont="1" applyFill="1" applyBorder="1">
      <alignment/>
      <protection/>
    </xf>
    <xf numFmtId="0" fontId="11" fillId="0" borderId="28" xfId="68" applyFont="1" applyFill="1" applyBorder="1">
      <alignment/>
      <protection/>
    </xf>
    <xf numFmtId="167" fontId="10" fillId="0" borderId="29" xfId="42" applyNumberFormat="1" applyFont="1" applyFill="1" applyBorder="1" applyAlignment="1" applyProtection="1">
      <alignment/>
      <protection/>
    </xf>
    <xf numFmtId="0" fontId="9" fillId="0" borderId="18" xfId="68" applyFont="1" applyFill="1" applyBorder="1">
      <alignment/>
      <protection/>
    </xf>
    <xf numFmtId="0" fontId="7" fillId="0" borderId="20" xfId="68" applyFont="1" applyFill="1" applyBorder="1">
      <alignment/>
      <protection/>
    </xf>
    <xf numFmtId="0" fontId="7" fillId="0" borderId="30" xfId="68" applyFont="1" applyFill="1" applyBorder="1">
      <alignment/>
      <protection/>
    </xf>
    <xf numFmtId="0" fontId="7" fillId="0" borderId="31" xfId="68" applyFont="1" applyFill="1" applyBorder="1">
      <alignment/>
      <protection/>
    </xf>
    <xf numFmtId="0" fontId="7" fillId="0" borderId="32" xfId="68" applyFont="1" applyFill="1" applyBorder="1">
      <alignment/>
      <protection/>
    </xf>
    <xf numFmtId="0" fontId="7" fillId="0" borderId="33" xfId="68" applyFont="1" applyFill="1" applyBorder="1">
      <alignment/>
      <protection/>
    </xf>
    <xf numFmtId="0" fontId="9" fillId="0" borderId="0" xfId="68" applyFont="1">
      <alignment/>
      <protection/>
    </xf>
    <xf numFmtId="3" fontId="0" fillId="0" borderId="17" xfId="0" applyNumberFormat="1" applyBorder="1" applyAlignment="1">
      <alignment/>
    </xf>
    <xf numFmtId="0" fontId="9" fillId="0" borderId="34" xfId="68" applyFont="1" applyFill="1" applyBorder="1">
      <alignment/>
      <protection/>
    </xf>
    <xf numFmtId="167" fontId="8" fillId="0" borderId="35" xfId="42" applyNumberFormat="1" applyFont="1" applyFill="1" applyBorder="1" applyAlignment="1" applyProtection="1">
      <alignment/>
      <protection/>
    </xf>
    <xf numFmtId="0" fontId="9" fillId="0" borderId="10" xfId="68" applyFont="1" applyFill="1" applyBorder="1">
      <alignment/>
      <protection/>
    </xf>
    <xf numFmtId="0" fontId="16" fillId="0" borderId="0" xfId="68" applyFont="1" applyAlignment="1">
      <alignment/>
      <protection/>
    </xf>
    <xf numFmtId="0" fontId="7" fillId="0" borderId="0" xfId="68" applyAlignment="1">
      <alignment/>
      <protection/>
    </xf>
    <xf numFmtId="167" fontId="9" fillId="36" borderId="24" xfId="42" applyNumberFormat="1" applyFont="1" applyFill="1" applyBorder="1" applyAlignment="1">
      <alignment/>
    </xf>
    <xf numFmtId="3" fontId="11" fillId="35" borderId="36" xfId="42" applyNumberFormat="1" applyFont="1" applyFill="1" applyBorder="1" applyAlignment="1" applyProtection="1">
      <alignment/>
      <protection/>
    </xf>
    <xf numFmtId="3" fontId="7" fillId="35" borderId="37" xfId="42" applyNumberFormat="1" applyFill="1" applyBorder="1" applyAlignment="1" applyProtection="1">
      <alignment/>
      <protection/>
    </xf>
    <xf numFmtId="3" fontId="7" fillId="35" borderId="38" xfId="42" applyNumberFormat="1" applyFill="1" applyBorder="1" applyAlignment="1" applyProtection="1">
      <alignment/>
      <protection/>
    </xf>
    <xf numFmtId="167" fontId="10" fillId="35" borderId="37" xfId="42" applyNumberFormat="1" applyFont="1" applyFill="1" applyBorder="1" applyAlignment="1">
      <alignment/>
    </xf>
    <xf numFmtId="167" fontId="10" fillId="35" borderId="38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82" applyFont="1">
      <alignment/>
      <protection/>
    </xf>
    <xf numFmtId="0" fontId="25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26" fillId="34" borderId="41" xfId="0" applyFont="1" applyFill="1" applyBorder="1" applyAlignment="1">
      <alignment/>
    </xf>
    <xf numFmtId="0" fontId="26" fillId="0" borderId="42" xfId="0" applyFont="1" applyBorder="1" applyAlignment="1">
      <alignment/>
    </xf>
    <xf numFmtId="0" fontId="4" fillId="0" borderId="0" xfId="82" applyFont="1">
      <alignment/>
      <protection/>
    </xf>
    <xf numFmtId="0" fontId="4" fillId="0" borderId="0" xfId="0" applyFont="1" applyAlignment="1">
      <alignment horizontal="left"/>
    </xf>
    <xf numFmtId="0" fontId="26" fillId="0" borderId="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4" fillId="0" borderId="0" xfId="72">
      <alignment/>
      <protection/>
    </xf>
    <xf numFmtId="0" fontId="3" fillId="0" borderId="0" xfId="72" applyFont="1">
      <alignment/>
      <protection/>
    </xf>
    <xf numFmtId="0" fontId="14" fillId="0" borderId="0" xfId="82" applyFont="1">
      <alignment/>
      <protection/>
    </xf>
    <xf numFmtId="0" fontId="14" fillId="0" borderId="0" xfId="0" applyFont="1" applyAlignment="1">
      <alignment horizontal="left"/>
    </xf>
    <xf numFmtId="0" fontId="14" fillId="0" borderId="29" xfId="83" applyFont="1" applyBorder="1">
      <alignment/>
      <protection/>
    </xf>
    <xf numFmtId="0" fontId="12" fillId="0" borderId="0" xfId="84" applyBorder="1">
      <alignment/>
      <protection/>
    </xf>
    <xf numFmtId="0" fontId="4" fillId="0" borderId="0" xfId="81" applyFont="1">
      <alignment/>
      <protection/>
    </xf>
    <xf numFmtId="0" fontId="17" fillId="0" borderId="0" xfId="81" applyFont="1">
      <alignment/>
      <protection/>
    </xf>
    <xf numFmtId="0" fontId="12" fillId="0" borderId="0" xfId="84">
      <alignment/>
      <protection/>
    </xf>
    <xf numFmtId="0" fontId="13" fillId="0" borderId="0" xfId="84" applyFont="1">
      <alignment/>
      <protection/>
    </xf>
    <xf numFmtId="0" fontId="13" fillId="0" borderId="0" xfId="84" applyFont="1" applyAlignment="1">
      <alignment horizontal="left"/>
      <protection/>
    </xf>
    <xf numFmtId="0" fontId="12" fillId="0" borderId="0" xfId="84" applyFont="1">
      <alignment/>
      <protection/>
    </xf>
    <xf numFmtId="0" fontId="12" fillId="37" borderId="10" xfId="84" applyFill="1" applyBorder="1">
      <alignment/>
      <protection/>
    </xf>
    <xf numFmtId="0" fontId="12" fillId="0" borderId="27" xfId="84" applyBorder="1">
      <alignment/>
      <protection/>
    </xf>
    <xf numFmtId="0" fontId="12" fillId="0" borderId="20" xfId="84" applyFont="1" applyBorder="1">
      <alignment/>
      <protection/>
    </xf>
    <xf numFmtId="0" fontId="12" fillId="0" borderId="20" xfId="84" applyBorder="1">
      <alignment/>
      <protection/>
    </xf>
    <xf numFmtId="0" fontId="18" fillId="0" borderId="0" xfId="84" applyFont="1">
      <alignment/>
      <protection/>
    </xf>
    <xf numFmtId="0" fontId="12" fillId="0" borderId="15" xfId="84" applyFont="1" applyBorder="1">
      <alignment/>
      <protection/>
    </xf>
    <xf numFmtId="0" fontId="12" fillId="0" borderId="0" xfId="84" applyFill="1" applyBorder="1">
      <alignment/>
      <protection/>
    </xf>
    <xf numFmtId="0" fontId="12" fillId="0" borderId="27" xfId="84" applyFill="1" applyBorder="1">
      <alignment/>
      <protection/>
    </xf>
    <xf numFmtId="0" fontId="13" fillId="38" borderId="13" xfId="84" applyFont="1" applyFill="1" applyBorder="1">
      <alignment/>
      <protection/>
    </xf>
    <xf numFmtId="0" fontId="13" fillId="38" borderId="15" xfId="84" applyFont="1" applyFill="1" applyBorder="1">
      <alignment/>
      <protection/>
    </xf>
    <xf numFmtId="0" fontId="4" fillId="0" borderId="0" xfId="72" applyAlignment="1">
      <alignment horizontal="center"/>
      <protection/>
    </xf>
    <xf numFmtId="0" fontId="10" fillId="0" borderId="0" xfId="72" applyFont="1">
      <alignment/>
      <protection/>
    </xf>
    <xf numFmtId="0" fontId="8" fillId="0" borderId="0" xfId="72" applyFont="1">
      <alignment/>
      <protection/>
    </xf>
    <xf numFmtId="167" fontId="8" fillId="0" borderId="10" xfId="44" applyNumberFormat="1" applyFont="1" applyBorder="1" applyAlignment="1">
      <alignment horizontal="right" wrapText="1"/>
    </xf>
    <xf numFmtId="1" fontId="10" fillId="0" borderId="10" xfId="72" applyNumberFormat="1" applyFont="1" applyBorder="1">
      <alignment/>
      <protection/>
    </xf>
    <xf numFmtId="1" fontId="4" fillId="0" borderId="0" xfId="72" applyNumberFormat="1">
      <alignment/>
      <protection/>
    </xf>
    <xf numFmtId="0" fontId="10" fillId="0" borderId="10" xfId="72" applyFont="1" applyFill="1" applyBorder="1" applyAlignment="1">
      <alignment horizontal="justify" wrapText="1"/>
      <protection/>
    </xf>
    <xf numFmtId="167" fontId="10" fillId="0" borderId="10" xfId="44" applyNumberFormat="1" applyFont="1" applyFill="1" applyBorder="1" applyAlignment="1">
      <alignment horizontal="right" wrapText="1"/>
    </xf>
    <xf numFmtId="0" fontId="10" fillId="0" borderId="10" xfId="72" applyFont="1" applyBorder="1" applyAlignment="1">
      <alignment horizontal="justify" wrapText="1"/>
      <protection/>
    </xf>
    <xf numFmtId="167" fontId="10" fillId="0" borderId="10" xfId="44" applyNumberFormat="1" applyFont="1" applyBorder="1" applyAlignment="1">
      <alignment horizontal="right" wrapText="1"/>
    </xf>
    <xf numFmtId="0" fontId="10" fillId="0" borderId="10" xfId="72" applyFont="1" applyFill="1" applyBorder="1" applyAlignment="1">
      <alignment wrapText="1"/>
      <protection/>
    </xf>
    <xf numFmtId="0" fontId="10" fillId="0" borderId="10" xfId="72" applyFont="1" applyBorder="1" applyAlignment="1">
      <alignment wrapText="1"/>
      <protection/>
    </xf>
    <xf numFmtId="167" fontId="21" fillId="0" borderId="10" xfId="44" applyNumberFormat="1" applyFont="1" applyFill="1" applyBorder="1" applyAlignment="1">
      <alignment horizontal="right" vertical="center" wrapText="1"/>
    </xf>
    <xf numFmtId="166" fontId="19" fillId="0" borderId="10" xfId="85" applyNumberFormat="1" applyFont="1" applyFill="1" applyBorder="1" applyAlignment="1">
      <alignment horizontal="left" vertical="center" wrapText="1"/>
      <protection/>
    </xf>
    <xf numFmtId="167" fontId="19" fillId="0" borderId="10" xfId="44" applyNumberFormat="1" applyFont="1" applyFill="1" applyBorder="1" applyAlignment="1">
      <alignment horizontal="right" vertical="center" wrapText="1"/>
    </xf>
    <xf numFmtId="167" fontId="21" fillId="36" borderId="10" xfId="44" applyNumberFormat="1" applyFont="1" applyFill="1" applyBorder="1" applyAlignment="1">
      <alignment horizontal="right" vertical="center" wrapText="1"/>
    </xf>
    <xf numFmtId="166" fontId="21" fillId="36" borderId="10" xfId="85" applyNumberFormat="1" applyFont="1" applyFill="1" applyBorder="1" applyAlignment="1">
      <alignment horizontal="left" vertical="center" wrapText="1"/>
      <protection/>
    </xf>
    <xf numFmtId="0" fontId="4" fillId="0" borderId="0" xfId="72" applyFont="1">
      <alignment/>
      <protection/>
    </xf>
    <xf numFmtId="1" fontId="4" fillId="0" borderId="0" xfId="72" applyNumberFormat="1" applyFont="1">
      <alignment/>
      <protection/>
    </xf>
    <xf numFmtId="167" fontId="10" fillId="34" borderId="10" xfId="44" applyNumberFormat="1" applyFont="1" applyFill="1" applyBorder="1" applyAlignment="1">
      <alignment horizontal="right" wrapText="1"/>
    </xf>
    <xf numFmtId="0" fontId="12" fillId="0" borderId="0" xfId="84" applyFont="1" applyFill="1" applyBorder="1">
      <alignment/>
      <protection/>
    </xf>
    <xf numFmtId="167" fontId="8" fillId="39" borderId="10" xfId="44" applyNumberFormat="1" applyFont="1" applyFill="1" applyBorder="1" applyAlignment="1">
      <alignment horizontal="right" wrapText="1"/>
    </xf>
    <xf numFmtId="0" fontId="8" fillId="39" borderId="10" xfId="72" applyFont="1" applyFill="1" applyBorder="1" applyAlignment="1">
      <alignment wrapText="1"/>
      <protection/>
    </xf>
    <xf numFmtId="1" fontId="3" fillId="0" borderId="0" xfId="72" applyNumberFormat="1" applyFont="1">
      <alignment/>
      <protection/>
    </xf>
    <xf numFmtId="167" fontId="21" fillId="39" borderId="10" xfId="44" applyNumberFormat="1" applyFont="1" applyFill="1" applyBorder="1" applyAlignment="1">
      <alignment horizontal="right" vertical="center" wrapText="1"/>
    </xf>
    <xf numFmtId="166" fontId="21" fillId="39" borderId="10" xfId="85" applyNumberFormat="1" applyFont="1" applyFill="1" applyBorder="1" applyAlignment="1">
      <alignment horizontal="left" vertical="center" wrapText="1"/>
      <protection/>
    </xf>
    <xf numFmtId="0" fontId="13" fillId="0" borderId="0" xfId="84" applyFont="1" applyFill="1" applyBorder="1">
      <alignment/>
      <protection/>
    </xf>
    <xf numFmtId="167" fontId="8" fillId="36" borderId="10" xfId="44" applyNumberFormat="1" applyFont="1" applyFill="1" applyBorder="1" applyAlignment="1">
      <alignment horizontal="right" wrapText="1"/>
    </xf>
    <xf numFmtId="0" fontId="8" fillId="36" borderId="10" xfId="72" applyFont="1" applyFill="1" applyBorder="1" applyAlignment="1">
      <alignment wrapText="1"/>
      <protection/>
    </xf>
    <xf numFmtId="167" fontId="10" fillId="39" borderId="10" xfId="44" applyNumberFormat="1" applyFont="1" applyFill="1" applyBorder="1" applyAlignment="1">
      <alignment horizontal="right" wrapText="1"/>
    </xf>
    <xf numFmtId="0" fontId="8" fillId="39" borderId="10" xfId="72" applyFont="1" applyFill="1" applyBorder="1" applyAlignment="1">
      <alignment horizontal="justify" wrapText="1"/>
      <protection/>
    </xf>
    <xf numFmtId="0" fontId="10" fillId="36" borderId="20" xfId="72" applyFont="1" applyFill="1" applyBorder="1">
      <alignment/>
      <protection/>
    </xf>
    <xf numFmtId="0" fontId="10" fillId="36" borderId="10" xfId="72" applyFont="1" applyFill="1" applyBorder="1">
      <alignment/>
      <protection/>
    </xf>
    <xf numFmtId="0" fontId="8" fillId="36" borderId="10" xfId="72" applyFont="1" applyFill="1" applyBorder="1">
      <alignment/>
      <protection/>
    </xf>
    <xf numFmtId="0" fontId="14" fillId="0" borderId="10" xfId="83" applyFont="1" applyBorder="1">
      <alignment/>
      <protection/>
    </xf>
    <xf numFmtId="0" fontId="16" fillId="0" borderId="0" xfId="68" applyFont="1" applyBorder="1" applyAlignment="1">
      <alignment/>
      <protection/>
    </xf>
    <xf numFmtId="0" fontId="13" fillId="0" borderId="43" xfId="86" applyFont="1" applyBorder="1">
      <alignment/>
      <protection/>
    </xf>
    <xf numFmtId="0" fontId="13" fillId="0" borderId="0" xfId="86" applyFont="1" applyBorder="1">
      <alignment/>
      <protection/>
    </xf>
    <xf numFmtId="0" fontId="9" fillId="0" borderId="44" xfId="68" applyFont="1" applyBorder="1">
      <alignment/>
      <protection/>
    </xf>
    <xf numFmtId="0" fontId="7" fillId="0" borderId="45" xfId="68" applyBorder="1">
      <alignment/>
      <protection/>
    </xf>
    <xf numFmtId="167" fontId="10" fillId="0" borderId="46" xfId="42" applyNumberFormat="1" applyFont="1" applyFill="1" applyBorder="1" applyAlignment="1" applyProtection="1">
      <alignment/>
      <protection/>
    </xf>
    <xf numFmtId="168" fontId="10" fillId="0" borderId="29" xfId="42" applyNumberFormat="1" applyFont="1" applyFill="1" applyBorder="1" applyAlignment="1" applyProtection="1">
      <alignment/>
      <protection/>
    </xf>
    <xf numFmtId="167" fontId="10" fillId="34" borderId="46" xfId="42" applyNumberFormat="1" applyFont="1" applyFill="1" applyBorder="1" applyAlignment="1" applyProtection="1">
      <alignment/>
      <protection/>
    </xf>
    <xf numFmtId="167" fontId="10" fillId="34" borderId="29" xfId="42" applyNumberFormat="1" applyFont="1" applyFill="1" applyBorder="1" applyAlignment="1" applyProtection="1">
      <alignment/>
      <protection/>
    </xf>
    <xf numFmtId="167" fontId="7" fillId="0" borderId="43" xfId="42" applyNumberFormat="1" applyFont="1" applyFill="1" applyBorder="1" applyAlignment="1" applyProtection="1">
      <alignment/>
      <protection/>
    </xf>
    <xf numFmtId="167" fontId="9" fillId="0" borderId="45" xfId="42" applyNumberFormat="1" applyFont="1" applyFill="1" applyBorder="1" applyAlignment="1" applyProtection="1">
      <alignment/>
      <protection/>
    </xf>
    <xf numFmtId="167" fontId="10" fillId="0" borderId="47" xfId="42" applyNumberFormat="1" applyFont="1" applyFill="1" applyBorder="1" applyAlignment="1" applyProtection="1">
      <alignment/>
      <protection/>
    </xf>
    <xf numFmtId="167" fontId="8" fillId="0" borderId="48" xfId="42" applyNumberFormat="1" applyFont="1" applyFill="1" applyBorder="1" applyAlignment="1" applyProtection="1">
      <alignment/>
      <protection/>
    </xf>
    <xf numFmtId="167" fontId="8" fillId="0" borderId="25" xfId="42" applyNumberFormat="1" applyFont="1" applyFill="1" applyBorder="1" applyAlignment="1" applyProtection="1">
      <alignment/>
      <protection/>
    </xf>
    <xf numFmtId="167" fontId="10" fillId="0" borderId="49" xfId="42" applyNumberFormat="1" applyFont="1" applyFill="1" applyBorder="1" applyAlignment="1" applyProtection="1">
      <alignment/>
      <protection/>
    </xf>
    <xf numFmtId="167" fontId="10" fillId="0" borderId="50" xfId="42" applyNumberFormat="1" applyFont="1" applyFill="1" applyBorder="1" applyAlignment="1" applyProtection="1">
      <alignment/>
      <protection/>
    </xf>
    <xf numFmtId="167" fontId="10" fillId="0" borderId="0" xfId="42" applyNumberFormat="1" applyFont="1" applyFill="1" applyBorder="1" applyAlignment="1" applyProtection="1">
      <alignment/>
      <protection/>
    </xf>
    <xf numFmtId="167" fontId="8" fillId="0" borderId="51" xfId="42" applyNumberFormat="1" applyFont="1" applyFill="1" applyBorder="1" applyAlignment="1" applyProtection="1">
      <alignment/>
      <protection/>
    </xf>
    <xf numFmtId="167" fontId="8" fillId="0" borderId="52" xfId="42" applyNumberFormat="1" applyFont="1" applyFill="1" applyBorder="1" applyAlignment="1" applyProtection="1">
      <alignment/>
      <protection/>
    </xf>
    <xf numFmtId="167" fontId="8" fillId="0" borderId="53" xfId="42" applyNumberFormat="1" applyFont="1" applyFill="1" applyBorder="1" applyAlignment="1" applyProtection="1">
      <alignment/>
      <protection/>
    </xf>
    <xf numFmtId="0" fontId="7" fillId="34" borderId="0" xfId="68" applyFill="1">
      <alignment/>
      <protection/>
    </xf>
    <xf numFmtId="168" fontId="10" fillId="34" borderId="29" xfId="42" applyNumberFormat="1" applyFont="1" applyFill="1" applyBorder="1" applyAlignment="1" applyProtection="1">
      <alignment/>
      <protection/>
    </xf>
    <xf numFmtId="167" fontId="10" fillId="34" borderId="47" xfId="42" applyNumberFormat="1" applyFont="1" applyFill="1" applyBorder="1" applyAlignment="1" applyProtection="1">
      <alignment/>
      <protection/>
    </xf>
    <xf numFmtId="167" fontId="10" fillId="35" borderId="54" xfId="42" applyNumberFormat="1" applyFont="1" applyFill="1" applyBorder="1" applyAlignment="1">
      <alignment/>
    </xf>
    <xf numFmtId="167" fontId="10" fillId="35" borderId="55" xfId="42" applyNumberFormat="1" applyFont="1" applyFill="1" applyBorder="1" applyAlignment="1">
      <alignment/>
    </xf>
    <xf numFmtId="167" fontId="10" fillId="35" borderId="10" xfId="42" applyNumberFormat="1" applyFont="1" applyFill="1" applyBorder="1" applyAlignment="1">
      <alignment/>
    </xf>
    <xf numFmtId="0" fontId="7" fillId="34" borderId="22" xfId="68" applyFont="1" applyFill="1" applyBorder="1">
      <alignment/>
      <protection/>
    </xf>
    <xf numFmtId="167" fontId="10" fillId="35" borderId="56" xfId="42" applyNumberFormat="1" applyFont="1" applyFill="1" applyBorder="1" applyAlignment="1">
      <alignment/>
    </xf>
    <xf numFmtId="0" fontId="12" fillId="34" borderId="0" xfId="84" applyFont="1" applyFill="1" applyBorder="1">
      <alignment/>
      <protection/>
    </xf>
    <xf numFmtId="0" fontId="10" fillId="34" borderId="10" xfId="72" applyFont="1" applyFill="1" applyBorder="1" applyAlignment="1">
      <alignment wrapText="1"/>
      <protection/>
    </xf>
    <xf numFmtId="0" fontId="4" fillId="34" borderId="0" xfId="72" applyFont="1" applyFill="1">
      <alignment/>
      <protection/>
    </xf>
    <xf numFmtId="0" fontId="11" fillId="34" borderId="28" xfId="68" applyFont="1" applyFill="1" applyBorder="1">
      <alignment/>
      <protection/>
    </xf>
    <xf numFmtId="0" fontId="11" fillId="34" borderId="27" xfId="80" applyFont="1" applyFill="1" applyBorder="1">
      <alignment/>
      <protection/>
    </xf>
    <xf numFmtId="0" fontId="13" fillId="0" borderId="10" xfId="84" applyFont="1" applyBorder="1">
      <alignment/>
      <protection/>
    </xf>
    <xf numFmtId="0" fontId="12" fillId="0" borderId="10" xfId="84" applyFont="1" applyBorder="1">
      <alignment/>
      <protection/>
    </xf>
    <xf numFmtId="0" fontId="6" fillId="0" borderId="57" xfId="0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4" fillId="40" borderId="0" xfId="82" applyFont="1" applyFill="1">
      <alignment/>
      <protection/>
    </xf>
    <xf numFmtId="0" fontId="4" fillId="40" borderId="0" xfId="0" applyFont="1" applyFill="1" applyAlignment="1">
      <alignment horizontal="left"/>
    </xf>
    <xf numFmtId="0" fontId="7" fillId="40" borderId="0" xfId="68" applyFill="1" applyAlignment="1">
      <alignment/>
      <protection/>
    </xf>
    <xf numFmtId="0" fontId="9" fillId="40" borderId="0" xfId="68" applyFont="1" applyFill="1">
      <alignment/>
      <protection/>
    </xf>
    <xf numFmtId="0" fontId="7" fillId="40" borderId="26" xfId="68" applyFill="1" applyBorder="1" applyAlignment="1">
      <alignment horizontal="center"/>
      <protection/>
    </xf>
    <xf numFmtId="3" fontId="9" fillId="40" borderId="25" xfId="42" applyNumberFormat="1" applyFont="1" applyFill="1" applyBorder="1" applyAlignment="1" applyProtection="1">
      <alignment/>
      <protection/>
    </xf>
    <xf numFmtId="3" fontId="7" fillId="40" borderId="29" xfId="42" applyNumberFormat="1" applyFill="1" applyBorder="1" applyAlignment="1" applyProtection="1">
      <alignment/>
      <protection/>
    </xf>
    <xf numFmtId="167" fontId="71" fillId="0" borderId="0" xfId="49" applyNumberFormat="1" applyFont="1" applyAlignment="1">
      <alignment/>
    </xf>
    <xf numFmtId="167" fontId="10" fillId="0" borderId="0" xfId="49" applyNumberFormat="1" applyFont="1" applyFill="1" applyBorder="1" applyAlignment="1" applyProtection="1">
      <alignment/>
      <protection/>
    </xf>
    <xf numFmtId="167" fontId="10" fillId="40" borderId="0" xfId="49" applyNumberFormat="1" applyFont="1" applyFill="1" applyAlignment="1">
      <alignment/>
    </xf>
    <xf numFmtId="3" fontId="11" fillId="40" borderId="0" xfId="42" applyNumberFormat="1" applyFont="1" applyFill="1" applyBorder="1" applyAlignment="1" applyProtection="1">
      <alignment/>
      <protection/>
    </xf>
    <xf numFmtId="167" fontId="10" fillId="40" borderId="29" xfId="42" applyNumberFormat="1" applyFont="1" applyFill="1" applyBorder="1" applyAlignment="1">
      <alignment/>
    </xf>
    <xf numFmtId="167" fontId="8" fillId="34" borderId="46" xfId="42" applyNumberFormat="1" applyFont="1" applyFill="1" applyBorder="1" applyAlignment="1" applyProtection="1">
      <alignment/>
      <protection/>
    </xf>
    <xf numFmtId="167" fontId="8" fillId="34" borderId="47" xfId="42" applyNumberFormat="1" applyFont="1" applyFill="1" applyBorder="1" applyAlignment="1" applyProtection="1">
      <alignment/>
      <protection/>
    </xf>
    <xf numFmtId="167" fontId="9" fillId="40" borderId="25" xfId="42" applyNumberFormat="1" applyFont="1" applyFill="1" applyBorder="1" applyAlignment="1">
      <alignment/>
    </xf>
    <xf numFmtId="167" fontId="8" fillId="40" borderId="35" xfId="42" applyNumberFormat="1" applyFont="1" applyFill="1" applyBorder="1" applyAlignment="1">
      <alignment/>
    </xf>
    <xf numFmtId="167" fontId="10" fillId="40" borderId="53" xfId="42" applyNumberFormat="1" applyFont="1" applyFill="1" applyBorder="1" applyAlignment="1">
      <alignment/>
    </xf>
    <xf numFmtId="0" fontId="0" fillId="40" borderId="0" xfId="0" applyFill="1" applyAlignment="1">
      <alignment/>
    </xf>
    <xf numFmtId="0" fontId="14" fillId="0" borderId="58" xfId="83" applyFont="1" applyBorder="1">
      <alignment/>
      <protection/>
    </xf>
    <xf numFmtId="167" fontId="23" fillId="34" borderId="10" xfId="51" applyNumberFormat="1" applyFont="1" applyFill="1" applyBorder="1" applyAlignment="1">
      <alignment/>
    </xf>
    <xf numFmtId="167" fontId="27" fillId="34" borderId="10" xfId="51" applyNumberFormat="1" applyFont="1" applyFill="1" applyBorder="1" applyAlignment="1">
      <alignment/>
    </xf>
    <xf numFmtId="167" fontId="23" fillId="0" borderId="10" xfId="51" applyNumberFormat="1" applyFont="1" applyBorder="1" applyAlignment="1">
      <alignment/>
    </xf>
    <xf numFmtId="167" fontId="27" fillId="0" borderId="10" xfId="51" applyNumberFormat="1" applyFont="1" applyBorder="1" applyAlignment="1">
      <alignment/>
    </xf>
    <xf numFmtId="167" fontId="19" fillId="0" borderId="10" xfId="51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67" fontId="24" fillId="0" borderId="0" xfId="51" applyNumberFormat="1" applyFont="1" applyAlignment="1">
      <alignment/>
    </xf>
    <xf numFmtId="167" fontId="23" fillId="36" borderId="10" xfId="48" applyNumberFormat="1" applyFont="1" applyFill="1" applyBorder="1" applyAlignment="1">
      <alignment/>
    </xf>
    <xf numFmtId="167" fontId="27" fillId="36" borderId="10" xfId="48" applyNumberFormat="1" applyFont="1" applyFill="1" applyBorder="1" applyAlignment="1">
      <alignment/>
    </xf>
    <xf numFmtId="167" fontId="23" fillId="0" borderId="10" xfId="48" applyNumberFormat="1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19" fillId="0" borderId="10" xfId="48" applyNumberFormat="1" applyFont="1" applyBorder="1" applyAlignment="1">
      <alignment/>
    </xf>
    <xf numFmtId="0" fontId="6" fillId="41" borderId="57" xfId="0" applyFont="1" applyFill="1" applyBorder="1" applyAlignment="1">
      <alignment/>
    </xf>
    <xf numFmtId="3" fontId="2" fillId="41" borderId="57" xfId="0" applyNumberFormat="1" applyFont="1" applyFill="1" applyBorder="1" applyAlignment="1">
      <alignment horizontal="center" vertical="center"/>
    </xf>
    <xf numFmtId="3" fontId="6" fillId="41" borderId="57" xfId="0" applyNumberFormat="1" applyFont="1" applyFill="1" applyBorder="1" applyAlignment="1">
      <alignment/>
    </xf>
    <xf numFmtId="3" fontId="28" fillId="41" borderId="57" xfId="0" applyNumberFormat="1" applyFont="1" applyFill="1" applyBorder="1" applyAlignment="1">
      <alignment/>
    </xf>
    <xf numFmtId="164" fontId="5" fillId="41" borderId="59" xfId="0" applyNumberFormat="1" applyFont="1" applyFill="1" applyBorder="1" applyAlignment="1" quotePrefix="1">
      <alignment horizontal="center" vertical="center"/>
    </xf>
    <xf numFmtId="0" fontId="3" fillId="41" borderId="60" xfId="0" applyFont="1" applyFill="1" applyBorder="1" applyAlignment="1">
      <alignment horizontal="left" vertical="center"/>
    </xf>
    <xf numFmtId="0" fontId="0" fillId="41" borderId="60" xfId="0" applyFill="1" applyBorder="1" applyAlignment="1">
      <alignment/>
    </xf>
    <xf numFmtId="3" fontId="2" fillId="41" borderId="57" xfId="0" applyNumberFormat="1" applyFont="1" applyFill="1" applyBorder="1" applyAlignment="1">
      <alignment horizontal="right" vertical="center"/>
    </xf>
    <xf numFmtId="3" fontId="0" fillId="41" borderId="60" xfId="0" applyNumberFormat="1" applyFill="1" applyBorder="1" applyAlignment="1">
      <alignment/>
    </xf>
    <xf numFmtId="3" fontId="5" fillId="42" borderId="61" xfId="0" applyNumberFormat="1" applyFont="1" applyFill="1" applyBorder="1" applyAlignment="1">
      <alignment horizontal="center" vertical="center"/>
    </xf>
    <xf numFmtId="0" fontId="4" fillId="0" borderId="0" xfId="76">
      <alignment/>
      <protection/>
    </xf>
    <xf numFmtId="0" fontId="3" fillId="0" borderId="0" xfId="76" applyFont="1" applyAlignment="1">
      <alignment horizontal="left"/>
      <protection/>
    </xf>
    <xf numFmtId="0" fontId="3" fillId="0" borderId="0" xfId="76" applyFont="1">
      <alignment/>
      <protection/>
    </xf>
    <xf numFmtId="0" fontId="17" fillId="0" borderId="0" xfId="76" applyFont="1">
      <alignment/>
      <protection/>
    </xf>
    <xf numFmtId="0" fontId="4" fillId="37" borderId="20" xfId="76" applyFill="1" applyBorder="1">
      <alignment/>
      <protection/>
    </xf>
    <xf numFmtId="0" fontId="4" fillId="0" borderId="20" xfId="76" applyBorder="1">
      <alignment/>
      <protection/>
    </xf>
    <xf numFmtId="0" fontId="4" fillId="0" borderId="20" xfId="76" applyFont="1" applyBorder="1">
      <alignment/>
      <protection/>
    </xf>
    <xf numFmtId="0" fontId="4" fillId="37" borderId="10" xfId="76" applyFill="1" applyBorder="1">
      <alignment/>
      <protection/>
    </xf>
    <xf numFmtId="0" fontId="4" fillId="38" borderId="10" xfId="76" applyFill="1" applyBorder="1">
      <alignment/>
      <protection/>
    </xf>
    <xf numFmtId="0" fontId="4" fillId="0" borderId="0" xfId="76" applyBorder="1">
      <alignment/>
      <protection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72" fillId="0" borderId="0" xfId="0" applyFont="1" applyAlignment="1">
      <alignment/>
    </xf>
    <xf numFmtId="0" fontId="14" fillId="0" borderId="0" xfId="0" applyFont="1" applyAlignment="1">
      <alignment/>
    </xf>
    <xf numFmtId="0" fontId="31" fillId="0" borderId="0" xfId="0" applyFont="1" applyBorder="1" applyAlignment="1">
      <alignment/>
    </xf>
    <xf numFmtId="0" fontId="52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34" borderId="0" xfId="0" applyFont="1" applyFill="1" applyBorder="1" applyAlignment="1">
      <alignment/>
    </xf>
    <xf numFmtId="0" fontId="32" fillId="36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75" applyFont="1" applyBorder="1">
      <alignment/>
      <protection/>
    </xf>
    <xf numFmtId="167" fontId="14" fillId="0" borderId="10" xfId="51" applyNumberFormat="1" applyFont="1" applyBorder="1" applyAlignment="1">
      <alignment/>
    </xf>
    <xf numFmtId="167" fontId="14" fillId="0" borderId="10" xfId="51" applyNumberFormat="1" applyFont="1" applyFill="1" applyBorder="1" applyAlignment="1">
      <alignment horizontal="right"/>
    </xf>
    <xf numFmtId="167" fontId="14" fillId="0" borderId="10" xfId="51" applyNumberFormat="1" applyFont="1" applyBorder="1" applyAlignment="1">
      <alignment horizontal="right"/>
    </xf>
    <xf numFmtId="0" fontId="14" fillId="0" borderId="10" xfId="0" applyFont="1" applyFill="1" applyBorder="1" applyAlignment="1">
      <alignment/>
    </xf>
    <xf numFmtId="167" fontId="14" fillId="0" borderId="10" xfId="51" applyNumberFormat="1" applyFont="1" applyFill="1" applyBorder="1" applyAlignment="1">
      <alignment/>
    </xf>
    <xf numFmtId="0" fontId="52" fillId="0" borderId="0" xfId="0" applyFont="1" applyFill="1" applyAlignment="1">
      <alignment/>
    </xf>
    <xf numFmtId="167" fontId="32" fillId="36" borderId="10" xfId="51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167" fontId="14" fillId="0" borderId="13" xfId="51" applyNumberFormat="1" applyFont="1" applyBorder="1" applyAlignment="1">
      <alignment/>
    </xf>
    <xf numFmtId="0" fontId="14" fillId="0" borderId="10" xfId="83" applyFont="1" applyFill="1" applyBorder="1">
      <alignment/>
      <protection/>
    </xf>
    <xf numFmtId="181" fontId="0" fillId="0" borderId="0" xfId="0" applyNumberFormat="1" applyAlignment="1">
      <alignment/>
    </xf>
    <xf numFmtId="0" fontId="9" fillId="0" borderId="19" xfId="70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62" xfId="0" applyBorder="1" applyAlignment="1">
      <alignment/>
    </xf>
    <xf numFmtId="0" fontId="7" fillId="0" borderId="63" xfId="70" applyFont="1" applyFill="1" applyBorder="1">
      <alignment/>
      <protection/>
    </xf>
    <xf numFmtId="0" fontId="7" fillId="0" borderId="64" xfId="70" applyFont="1" applyFill="1" applyBorder="1">
      <alignment/>
      <protection/>
    </xf>
    <xf numFmtId="0" fontId="0" fillId="40" borderId="16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1" xfId="0" applyFill="1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167" fontId="10" fillId="40" borderId="66" xfId="42" applyNumberFormat="1" applyFont="1" applyFill="1" applyBorder="1" applyAlignment="1">
      <alignment/>
    </xf>
    <xf numFmtId="167" fontId="10" fillId="0" borderId="67" xfId="42" applyNumberFormat="1" applyFont="1" applyFill="1" applyBorder="1" applyAlignment="1" applyProtection="1">
      <alignment/>
      <protection/>
    </xf>
    <xf numFmtId="167" fontId="10" fillId="0" borderId="66" xfId="42" applyNumberFormat="1" applyFont="1" applyFill="1" applyBorder="1" applyAlignment="1" applyProtection="1">
      <alignment/>
      <protection/>
    </xf>
    <xf numFmtId="167" fontId="8" fillId="40" borderId="34" xfId="42" applyNumberFormat="1" applyFont="1" applyFill="1" applyBorder="1" applyAlignment="1">
      <alignment/>
    </xf>
    <xf numFmtId="167" fontId="10" fillId="40" borderId="10" xfId="42" applyNumberFormat="1" applyFont="1" applyFill="1" applyBorder="1" applyAlignment="1">
      <alignment/>
    </xf>
    <xf numFmtId="0" fontId="7" fillId="0" borderId="68" xfId="68" applyFont="1" applyFill="1" applyBorder="1">
      <alignment/>
      <protection/>
    </xf>
    <xf numFmtId="167" fontId="10" fillId="40" borderId="34" xfId="42" applyNumberFormat="1" applyFont="1" applyFill="1" applyBorder="1" applyAlignment="1">
      <alignment/>
    </xf>
    <xf numFmtId="167" fontId="73" fillId="0" borderId="24" xfId="40" applyNumberFormat="1" applyFont="1" applyBorder="1" applyAlignment="1">
      <alignment/>
    </xf>
    <xf numFmtId="167" fontId="73" fillId="0" borderId="15" xfId="40" applyNumberFormat="1" applyFont="1" applyBorder="1" applyAlignment="1">
      <alignment/>
    </xf>
    <xf numFmtId="167" fontId="73" fillId="0" borderId="10" xfId="40" applyNumberFormat="1" applyFont="1" applyBorder="1" applyAlignment="1">
      <alignment/>
    </xf>
    <xf numFmtId="167" fontId="73" fillId="43" borderId="10" xfId="40" applyNumberFormat="1" applyFont="1" applyFill="1" applyBorder="1" applyAlignment="1">
      <alignment/>
    </xf>
    <xf numFmtId="0" fontId="12" fillId="0" borderId="15" xfId="84" applyBorder="1">
      <alignment/>
      <protection/>
    </xf>
    <xf numFmtId="0" fontId="4" fillId="0" borderId="13" xfId="76" applyBorder="1">
      <alignment/>
      <protection/>
    </xf>
    <xf numFmtId="0" fontId="4" fillId="0" borderId="13" xfId="76" applyFont="1" applyBorder="1">
      <alignment/>
      <protection/>
    </xf>
    <xf numFmtId="0" fontId="3" fillId="44" borderId="62" xfId="76" applyFont="1" applyFill="1" applyBorder="1">
      <alignment/>
      <protection/>
    </xf>
    <xf numFmtId="0" fontId="3" fillId="44" borderId="18" xfId="76" applyFont="1" applyFill="1" applyBorder="1">
      <alignment/>
      <protection/>
    </xf>
    <xf numFmtId="167" fontId="4" fillId="0" borderId="20" xfId="40" applyNumberFormat="1" applyFont="1" applyBorder="1" applyAlignment="1">
      <alignment/>
    </xf>
    <xf numFmtId="167" fontId="4" fillId="37" borderId="10" xfId="40" applyNumberFormat="1" applyFont="1" applyFill="1" applyBorder="1" applyAlignment="1">
      <alignment/>
    </xf>
    <xf numFmtId="167" fontId="4" fillId="38" borderId="10" xfId="40" applyNumberFormat="1" applyFont="1" applyFill="1" applyBorder="1" applyAlignment="1">
      <alignment/>
    </xf>
    <xf numFmtId="167" fontId="4" fillId="0" borderId="13" xfId="40" applyNumberFormat="1" applyFont="1" applyBorder="1" applyAlignment="1">
      <alignment/>
    </xf>
    <xf numFmtId="167" fontId="3" fillId="44" borderId="18" xfId="40" applyNumberFormat="1" applyFont="1" applyFill="1" applyBorder="1" applyAlignment="1">
      <alignment/>
    </xf>
    <xf numFmtId="167" fontId="4" fillId="40" borderId="20" xfId="40" applyNumberFormat="1" applyFont="1" applyFill="1" applyBorder="1" applyAlignment="1">
      <alignment/>
    </xf>
    <xf numFmtId="167" fontId="3" fillId="44" borderId="24" xfId="40" applyNumberFormat="1" applyFont="1" applyFill="1" applyBorder="1" applyAlignment="1">
      <alignment/>
    </xf>
    <xf numFmtId="0" fontId="4" fillId="45" borderId="61" xfId="76" applyFill="1" applyBorder="1">
      <alignment/>
      <protection/>
    </xf>
    <xf numFmtId="0" fontId="4" fillId="45" borderId="61" xfId="76" applyFont="1" applyFill="1" applyBorder="1">
      <alignment/>
      <protection/>
    </xf>
    <xf numFmtId="167" fontId="4" fillId="45" borderId="61" xfId="40" applyNumberFormat="1" applyFont="1" applyFill="1" applyBorder="1" applyAlignment="1">
      <alignment/>
    </xf>
    <xf numFmtId="0" fontId="12" fillId="40" borderId="0" xfId="84" applyFill="1" applyBorder="1">
      <alignment/>
      <protection/>
    </xf>
    <xf numFmtId="0" fontId="4" fillId="40" borderId="10" xfId="76" applyFill="1" applyBorder="1">
      <alignment/>
      <protection/>
    </xf>
    <xf numFmtId="167" fontId="4" fillId="40" borderId="10" xfId="40" applyNumberFormat="1" applyFont="1" applyFill="1" applyBorder="1" applyAlignment="1">
      <alignment/>
    </xf>
    <xf numFmtId="0" fontId="4" fillId="40" borderId="0" xfId="76" applyFill="1">
      <alignment/>
      <protection/>
    </xf>
    <xf numFmtId="3" fontId="2" fillId="42" borderId="15" xfId="0" applyNumberFormat="1" applyFont="1" applyFill="1" applyBorder="1" applyAlignment="1">
      <alignment horizontal="right" vertical="center"/>
    </xf>
    <xf numFmtId="167" fontId="27" fillId="0" borderId="10" xfId="51" applyNumberFormat="1" applyFont="1" applyFill="1" applyBorder="1" applyAlignment="1">
      <alignment/>
    </xf>
    <xf numFmtId="0" fontId="25" fillId="35" borderId="0" xfId="0" applyFont="1" applyFill="1" applyAlignment="1">
      <alignment/>
    </xf>
    <xf numFmtId="43" fontId="10" fillId="0" borderId="29" xfId="42" applyNumberFormat="1" applyFont="1" applyFill="1" applyBorder="1" applyAlignment="1" applyProtection="1">
      <alignment/>
      <protection/>
    </xf>
    <xf numFmtId="3" fontId="5" fillId="40" borderId="10" xfId="0" applyNumberFormat="1" applyFont="1" applyFill="1" applyBorder="1" applyAlignment="1">
      <alignment horizontal="center" vertical="center"/>
    </xf>
    <xf numFmtId="3" fontId="5" fillId="40" borderId="10" xfId="0" applyNumberFormat="1" applyFont="1" applyFill="1" applyBorder="1" applyAlignment="1">
      <alignment horizontal="right" vertical="center"/>
    </xf>
    <xf numFmtId="183" fontId="2" fillId="40" borderId="0" xfId="0" applyNumberFormat="1" applyFont="1" applyFill="1" applyBorder="1" applyAlignment="1">
      <alignment horizontal="right" vertical="center"/>
    </xf>
    <xf numFmtId="0" fontId="74" fillId="0" borderId="0" xfId="0" applyFont="1" applyAlignment="1">
      <alignment/>
    </xf>
    <xf numFmtId="0" fontId="4" fillId="38" borderId="10" xfId="76" applyFill="1" applyBorder="1" applyAlignment="1">
      <alignment horizontal="center"/>
      <protection/>
    </xf>
    <xf numFmtId="0" fontId="13" fillId="38" borderId="12" xfId="84" applyFont="1" applyFill="1" applyBorder="1" applyAlignment="1">
      <alignment horizontal="center"/>
      <protection/>
    </xf>
    <xf numFmtId="0" fontId="13" fillId="38" borderId="69" xfId="84" applyFont="1" applyFill="1" applyBorder="1" applyAlignment="1">
      <alignment horizontal="center"/>
      <protection/>
    </xf>
  </cellXfs>
  <cellStyles count="8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4" xfId="45"/>
    <cellStyle name="Ezres 4 2" xfId="46"/>
    <cellStyle name="Ezres 5" xfId="47"/>
    <cellStyle name="Ezres 5 2" xfId="48"/>
    <cellStyle name="Ezres 6" xfId="49"/>
    <cellStyle name="Ezres 7" xfId="50"/>
    <cellStyle name="Ezres 7 2" xfId="51"/>
    <cellStyle name="Ezres 7 2 2" xfId="52"/>
    <cellStyle name="Ezres 7 2 2 2" xfId="53"/>
    <cellStyle name="Figyelmeztetés" xfId="54"/>
    <cellStyle name="Hyperlink" xfId="55"/>
    <cellStyle name="Hivatkozott cella" xfId="56"/>
    <cellStyle name="Jegyzet" xfId="57"/>
    <cellStyle name="Jelölőszín (1)" xfId="58"/>
    <cellStyle name="Jelölőszín (2)" xfId="59"/>
    <cellStyle name="Jelölőszín (3)" xfId="60"/>
    <cellStyle name="Jelölőszín (4)" xfId="61"/>
    <cellStyle name="Jelölőszín (5)" xfId="62"/>
    <cellStyle name="Jelölőszín (6)" xfId="63"/>
    <cellStyle name="Jó" xfId="64"/>
    <cellStyle name="Kimenet" xfId="65"/>
    <cellStyle name="Followed Hyperlink" xfId="66"/>
    <cellStyle name="Magyarázó szöveg" xfId="67"/>
    <cellStyle name="Normál 2" xfId="68"/>
    <cellStyle name="Normál 2 2" xfId="69"/>
    <cellStyle name="Normál 2 3" xfId="70"/>
    <cellStyle name="Normál 2_2014 évi kgvt tábla" xfId="71"/>
    <cellStyle name="Normál 3" xfId="72"/>
    <cellStyle name="Normál 3 2" xfId="73"/>
    <cellStyle name="Normál 4" xfId="74"/>
    <cellStyle name="Normál 4 2" xfId="75"/>
    <cellStyle name="Normál 4 3" xfId="76"/>
    <cellStyle name="Normál 5" xfId="77"/>
    <cellStyle name="Normál 5 2" xfId="78"/>
    <cellStyle name="Normál 6" xfId="79"/>
    <cellStyle name="Normál_2006. július felülv." xfId="80"/>
    <cellStyle name="Normál_2007.költségv.táblák 2" xfId="81"/>
    <cellStyle name="Normál_2007.költségv.táblák 3" xfId="82"/>
    <cellStyle name="Normál_2-1, 2-2 melléklet 2006" xfId="83"/>
    <cellStyle name="Normál_6.MELL.szoc.tábla" xfId="84"/>
    <cellStyle name="Normál_97ûrlap" xfId="85"/>
    <cellStyle name="Normál_Intézményi kiadás 2008" xfId="86"/>
    <cellStyle name="Összesen" xfId="87"/>
    <cellStyle name="Currency" xfId="88"/>
    <cellStyle name="Currency [0]" xfId="89"/>
    <cellStyle name="Rossz" xfId="90"/>
    <cellStyle name="Semleges" xfId="91"/>
    <cellStyle name="Számítás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8.421875" style="0" customWidth="1"/>
    <col min="3" max="3" width="12.57421875" style="0" customWidth="1"/>
    <col min="5" max="5" width="15.140625" style="0" customWidth="1"/>
    <col min="6" max="6" width="15.140625" style="231" customWidth="1"/>
    <col min="7" max="7" width="12.7109375" style="0" customWidth="1"/>
    <col min="9" max="9" width="14.57421875" style="0" customWidth="1"/>
    <col min="10" max="10" width="14.00390625" style="0" customWidth="1"/>
  </cols>
  <sheetData>
    <row r="1" spans="1:9" ht="18.75">
      <c r="A1" s="82" t="s">
        <v>346</v>
      </c>
      <c r="B1" s="82"/>
      <c r="C1" s="101"/>
      <c r="D1" s="102"/>
      <c r="E1" s="115" t="s">
        <v>490</v>
      </c>
      <c r="F1" s="214"/>
      <c r="H1" s="177"/>
      <c r="I1" s="197"/>
    </row>
    <row r="2" spans="1:9" ht="18.75">
      <c r="A2" s="82" t="s">
        <v>347</v>
      </c>
      <c r="B2" s="82"/>
      <c r="C2" s="101"/>
      <c r="D2" s="102"/>
      <c r="E2" s="116" t="s">
        <v>634</v>
      </c>
      <c r="F2" s="215"/>
      <c r="H2" s="177"/>
      <c r="I2" s="65"/>
    </row>
    <row r="3" spans="1:9" ht="18.75">
      <c r="A3" s="113" t="s">
        <v>499</v>
      </c>
      <c r="B3" s="82"/>
      <c r="C3" s="101"/>
      <c r="D3" s="102"/>
      <c r="E3" s="102"/>
      <c r="F3" s="216"/>
      <c r="G3" s="116"/>
      <c r="H3" s="177"/>
      <c r="I3" s="65" t="s">
        <v>489</v>
      </c>
    </row>
    <row r="4" spans="1:10" ht="15.75">
      <c r="A4" s="81"/>
      <c r="B4" s="81"/>
      <c r="C4" s="178">
        <v>2015</v>
      </c>
      <c r="D4" s="179"/>
      <c r="E4" s="96">
        <v>2015</v>
      </c>
      <c r="F4" s="217"/>
      <c r="G4" s="178">
        <v>2016</v>
      </c>
      <c r="H4" s="179"/>
      <c r="I4" s="96">
        <v>2016</v>
      </c>
      <c r="J4" s="20" t="s">
        <v>493</v>
      </c>
    </row>
    <row r="5" spans="1:9" ht="15.75" thickBot="1">
      <c r="A5" s="85"/>
      <c r="B5" s="80" t="s">
        <v>323</v>
      </c>
      <c r="C5" s="180"/>
      <c r="D5" s="79"/>
      <c r="E5" s="78" t="s">
        <v>321</v>
      </c>
      <c r="F5" s="218"/>
      <c r="G5" s="180"/>
      <c r="H5" s="79"/>
      <c r="I5" s="78" t="s">
        <v>321</v>
      </c>
    </row>
    <row r="6" spans="1:9" ht="15.75" thickBot="1">
      <c r="A6" s="83" t="s">
        <v>322</v>
      </c>
      <c r="B6" s="66"/>
      <c r="C6" s="181"/>
      <c r="D6" s="76"/>
      <c r="E6" s="77">
        <f>E7+E16+E27+E45+E47</f>
        <v>383440798</v>
      </c>
      <c r="F6" s="219"/>
      <c r="G6" s="181"/>
      <c r="H6" s="76"/>
      <c r="I6" s="77">
        <f>I7+I16+I27+I45+I49</f>
        <v>352744781.3333333</v>
      </c>
    </row>
    <row r="7" spans="1:10" ht="15.75" thickBot="1">
      <c r="A7" s="86" t="s">
        <v>324</v>
      </c>
      <c r="B7" s="66" t="s">
        <v>9</v>
      </c>
      <c r="C7" s="181"/>
      <c r="D7" s="76"/>
      <c r="E7" s="77">
        <f>SUM(E8:E15)</f>
        <v>139174406</v>
      </c>
      <c r="F7" s="77">
        <f>SUM(F8:F15)</f>
        <v>-10633291</v>
      </c>
      <c r="G7" s="181"/>
      <c r="H7" s="76"/>
      <c r="I7" s="77">
        <f>SUM(I8:I15)</f>
        <v>114837274</v>
      </c>
      <c r="J7" s="77">
        <f>SUM(J8:J15)</f>
        <v>-36817510</v>
      </c>
    </row>
    <row r="8" spans="1:10" ht="15">
      <c r="A8" s="87" t="s">
        <v>320</v>
      </c>
      <c r="B8" s="75"/>
      <c r="C8" s="182">
        <v>4580000</v>
      </c>
      <c r="D8" s="183">
        <v>22.3</v>
      </c>
      <c r="E8" s="105">
        <v>102134000</v>
      </c>
      <c r="F8" s="220"/>
      <c r="G8" s="182">
        <v>4580000</v>
      </c>
      <c r="H8" s="183">
        <v>22.24</v>
      </c>
      <c r="I8" s="105">
        <f>G8*H8</f>
        <v>101859200</v>
      </c>
      <c r="J8" s="221"/>
    </row>
    <row r="9" spans="1:10" ht="15">
      <c r="A9" s="209" t="s">
        <v>319</v>
      </c>
      <c r="B9" s="75"/>
      <c r="C9" s="182">
        <v>22300</v>
      </c>
      <c r="D9" s="89"/>
      <c r="E9" s="106">
        <v>8964553</v>
      </c>
      <c r="F9" s="220"/>
      <c r="G9" s="182">
        <v>22300</v>
      </c>
      <c r="H9" s="89"/>
      <c r="I9" s="106">
        <v>0</v>
      </c>
      <c r="J9" s="222">
        <v>-8964600</v>
      </c>
    </row>
    <row r="10" spans="1:10" ht="15">
      <c r="A10" s="209" t="s">
        <v>318</v>
      </c>
      <c r="B10" s="75"/>
      <c r="C10" s="182">
        <v>320000</v>
      </c>
      <c r="D10" s="89"/>
      <c r="E10" s="106">
        <v>14880000</v>
      </c>
      <c r="F10" s="220"/>
      <c r="G10" s="182">
        <v>320000</v>
      </c>
      <c r="H10" s="89"/>
      <c r="I10" s="106">
        <v>3520940</v>
      </c>
      <c r="J10" s="221">
        <v>-11359060</v>
      </c>
    </row>
    <row r="11" spans="1:10" ht="15">
      <c r="A11" s="209" t="s">
        <v>317</v>
      </c>
      <c r="B11" s="75"/>
      <c r="C11" s="182">
        <v>69</v>
      </c>
      <c r="D11" s="89"/>
      <c r="E11" s="106">
        <v>1775094</v>
      </c>
      <c r="F11" s="220"/>
      <c r="G11" s="182">
        <v>69</v>
      </c>
      <c r="H11" s="89"/>
      <c r="I11" s="106">
        <v>3660519</v>
      </c>
      <c r="J11" s="221"/>
    </row>
    <row r="12" spans="1:10" ht="15">
      <c r="A12" s="209" t="s">
        <v>316</v>
      </c>
      <c r="B12" s="75"/>
      <c r="C12" s="184">
        <v>227000</v>
      </c>
      <c r="D12" s="185"/>
      <c r="E12" s="106">
        <v>5448000</v>
      </c>
      <c r="F12" s="220"/>
      <c r="G12" s="184">
        <v>227000</v>
      </c>
      <c r="H12" s="185"/>
      <c r="I12" s="106">
        <v>5448000</v>
      </c>
      <c r="J12" s="221"/>
    </row>
    <row r="13" spans="1:10" ht="15">
      <c r="A13" s="208" t="s">
        <v>315</v>
      </c>
      <c r="B13" s="84"/>
      <c r="C13" s="182">
        <v>2700</v>
      </c>
      <c r="D13" s="89"/>
      <c r="E13" s="106">
        <v>5761109</v>
      </c>
      <c r="F13" s="220">
        <v>-10633291</v>
      </c>
      <c r="G13" s="182">
        <v>2700</v>
      </c>
      <c r="H13" s="89"/>
      <c r="I13" s="106">
        <v>0</v>
      </c>
      <c r="J13" s="223">
        <v>-16302600</v>
      </c>
    </row>
    <row r="14" spans="1:10" ht="15">
      <c r="A14" s="88" t="s">
        <v>485</v>
      </c>
      <c r="B14" s="84"/>
      <c r="C14" s="186"/>
      <c r="D14" s="74"/>
      <c r="E14" s="104">
        <v>211650</v>
      </c>
      <c r="F14" s="224"/>
      <c r="G14" s="186"/>
      <c r="H14" s="74"/>
      <c r="I14" s="104">
        <v>0</v>
      </c>
      <c r="J14" s="221">
        <v>-191250</v>
      </c>
    </row>
    <row r="15" spans="1:10" ht="15.75" thickBot="1">
      <c r="A15" s="88" t="s">
        <v>500</v>
      </c>
      <c r="B15" s="84"/>
      <c r="C15" s="186"/>
      <c r="D15" s="74"/>
      <c r="E15" s="104"/>
      <c r="F15" s="224"/>
      <c r="G15" s="186"/>
      <c r="H15" s="74"/>
      <c r="I15" s="104">
        <v>348615</v>
      </c>
      <c r="J15" s="221"/>
    </row>
    <row r="16" spans="1:10" ht="15.75" thickBot="1">
      <c r="A16" s="67" t="s">
        <v>325</v>
      </c>
      <c r="B16" s="90" t="s">
        <v>12</v>
      </c>
      <c r="C16" s="187"/>
      <c r="D16" s="73"/>
      <c r="E16" s="72">
        <f>SUM(E17:E26)</f>
        <v>122000800</v>
      </c>
      <c r="F16" s="219"/>
      <c r="G16" s="187"/>
      <c r="H16" s="73"/>
      <c r="I16" s="72">
        <f>SUM(I17:I26)</f>
        <v>131426253.33333333</v>
      </c>
      <c r="J16" s="72">
        <f>SUM(J17:J26)</f>
        <v>0</v>
      </c>
    </row>
    <row r="17" spans="1:9" ht="15">
      <c r="A17" s="71" t="s">
        <v>314</v>
      </c>
      <c r="B17" s="91"/>
      <c r="C17" s="184">
        <v>4152000</v>
      </c>
      <c r="D17" s="198">
        <v>20.1</v>
      </c>
      <c r="E17" s="107">
        <v>55636800</v>
      </c>
      <c r="F17" s="225"/>
      <c r="G17" s="226">
        <v>4308000</v>
      </c>
      <c r="H17" s="198">
        <v>20.5</v>
      </c>
      <c r="I17" s="107">
        <f>G17*H17*8/12</f>
        <v>58876000</v>
      </c>
    </row>
    <row r="18" spans="1:9" ht="15">
      <c r="A18" s="69" t="s">
        <v>313</v>
      </c>
      <c r="B18" s="92"/>
      <c r="C18" s="199">
        <v>1800000</v>
      </c>
      <c r="D18" s="198">
        <v>11</v>
      </c>
      <c r="E18" s="108">
        <v>13200000</v>
      </c>
      <c r="F18" s="225"/>
      <c r="G18" s="199">
        <v>1800000</v>
      </c>
      <c r="H18" s="198">
        <v>11</v>
      </c>
      <c r="I18" s="108">
        <v>13200000</v>
      </c>
    </row>
    <row r="19" spans="1:9" ht="15">
      <c r="A19" s="71" t="s">
        <v>312</v>
      </c>
      <c r="B19" s="91"/>
      <c r="C19" s="199">
        <v>4152000</v>
      </c>
      <c r="D19" s="198">
        <v>20</v>
      </c>
      <c r="E19" s="108">
        <v>27680000</v>
      </c>
      <c r="F19" s="225"/>
      <c r="G19" s="227">
        <v>4308000</v>
      </c>
      <c r="H19" s="198">
        <v>19.6</v>
      </c>
      <c r="I19" s="108">
        <f>G19*H19*4/12</f>
        <v>28145600</v>
      </c>
    </row>
    <row r="20" spans="1:9" ht="15">
      <c r="A20" s="69" t="s">
        <v>311</v>
      </c>
      <c r="B20" s="92"/>
      <c r="C20" s="199">
        <v>1800000</v>
      </c>
      <c r="D20" s="198">
        <v>11</v>
      </c>
      <c r="E20" s="108">
        <v>6600000</v>
      </c>
      <c r="F20" s="225"/>
      <c r="G20" s="199">
        <v>1800000</v>
      </c>
      <c r="H20" s="198">
        <v>11</v>
      </c>
      <c r="I20" s="108">
        <v>6600000</v>
      </c>
    </row>
    <row r="21" spans="1:9" ht="15">
      <c r="A21" s="71" t="s">
        <v>310</v>
      </c>
      <c r="B21" s="91"/>
      <c r="C21" s="199">
        <v>35000</v>
      </c>
      <c r="D21" s="198">
        <v>20</v>
      </c>
      <c r="E21" s="108">
        <v>700000</v>
      </c>
      <c r="F21" s="225"/>
      <c r="G21" s="199">
        <v>35000</v>
      </c>
      <c r="H21" s="198">
        <v>19.6</v>
      </c>
      <c r="I21" s="108">
        <f>G21*H21</f>
        <v>686000</v>
      </c>
    </row>
    <row r="22" spans="1:9" ht="15">
      <c r="A22" s="69" t="s">
        <v>309</v>
      </c>
      <c r="B22" s="92"/>
      <c r="C22" s="199">
        <v>70000</v>
      </c>
      <c r="D22" s="198">
        <v>218</v>
      </c>
      <c r="E22" s="108">
        <v>10173333</v>
      </c>
      <c r="F22" s="225"/>
      <c r="G22" s="227">
        <v>80000</v>
      </c>
      <c r="H22" s="198">
        <v>220</v>
      </c>
      <c r="I22" s="108">
        <f>G22*H22*8/12</f>
        <v>11733333.333333334</v>
      </c>
    </row>
    <row r="23" spans="1:9" ht="15">
      <c r="A23" s="69" t="s">
        <v>308</v>
      </c>
      <c r="B23" s="92"/>
      <c r="C23" s="199">
        <v>70000</v>
      </c>
      <c r="D23" s="198">
        <v>218</v>
      </c>
      <c r="E23" s="200">
        <v>5086667</v>
      </c>
      <c r="F23" s="225"/>
      <c r="G23" s="227">
        <v>80000</v>
      </c>
      <c r="H23" s="198">
        <v>213</v>
      </c>
      <c r="I23" s="200">
        <f>G23*H23*4/12</f>
        <v>5680000</v>
      </c>
    </row>
    <row r="24" spans="1:9" ht="15">
      <c r="A24" s="69" t="s">
        <v>486</v>
      </c>
      <c r="B24" s="92"/>
      <c r="C24" s="199"/>
      <c r="D24" s="198">
        <v>1</v>
      </c>
      <c r="E24" s="202">
        <v>352000</v>
      </c>
      <c r="F24" s="225"/>
      <c r="G24" s="199">
        <v>384000</v>
      </c>
      <c r="H24" s="198">
        <v>2</v>
      </c>
      <c r="I24" s="202">
        <v>768000</v>
      </c>
    </row>
    <row r="25" spans="1:9" ht="15.75" thickBot="1">
      <c r="A25" s="69" t="s">
        <v>487</v>
      </c>
      <c r="B25" s="92"/>
      <c r="C25" s="199"/>
      <c r="D25" s="198">
        <v>2</v>
      </c>
      <c r="E25" s="201">
        <v>2572000</v>
      </c>
      <c r="F25" s="225"/>
      <c r="G25" s="199">
        <v>1415000</v>
      </c>
      <c r="H25" s="198">
        <v>2</v>
      </c>
      <c r="I25" s="201">
        <v>2805820</v>
      </c>
    </row>
    <row r="26" spans="1:9" ht="15.75" thickBot="1">
      <c r="A26" s="69" t="s">
        <v>598</v>
      </c>
      <c r="B26" s="92"/>
      <c r="C26" s="199"/>
      <c r="D26" s="198"/>
      <c r="E26" s="201"/>
      <c r="F26" s="225"/>
      <c r="G26" s="199"/>
      <c r="H26" s="198">
        <v>2</v>
      </c>
      <c r="I26" s="201">
        <v>2931500</v>
      </c>
    </row>
    <row r="27" spans="1:9" ht="15.75" thickBot="1">
      <c r="A27" s="67" t="s">
        <v>326</v>
      </c>
      <c r="B27" s="90" t="s">
        <v>15</v>
      </c>
      <c r="C27" s="189"/>
      <c r="D27" s="190"/>
      <c r="E27" s="103">
        <f>SUM(E29:E44)</f>
        <v>115343512</v>
      </c>
      <c r="F27" s="228"/>
      <c r="G27" s="189"/>
      <c r="H27" s="190"/>
      <c r="I27" s="103">
        <f>SUM(I29:I44)</f>
        <v>97048988</v>
      </c>
    </row>
    <row r="28" spans="1:9" ht="15">
      <c r="A28" s="94"/>
      <c r="B28" s="95"/>
      <c r="C28" s="191"/>
      <c r="D28" s="89"/>
      <c r="E28" s="68"/>
      <c r="F28" s="225"/>
      <c r="G28" s="191"/>
      <c r="H28" s="89"/>
      <c r="I28" s="68"/>
    </row>
    <row r="29" spans="1:9" ht="15">
      <c r="A29" s="70" t="s">
        <v>328</v>
      </c>
      <c r="B29" s="93"/>
      <c r="C29" s="192">
        <v>1632000</v>
      </c>
      <c r="D29" s="332">
        <v>11.48</v>
      </c>
      <c r="E29" s="108">
        <v>18735360</v>
      </c>
      <c r="F29" s="225"/>
      <c r="G29" s="192">
        <v>1632000</v>
      </c>
      <c r="H29" s="332">
        <v>11.36</v>
      </c>
      <c r="I29" s="108">
        <f>G29*H29</f>
        <v>18539520</v>
      </c>
    </row>
    <row r="30" spans="1:9" ht="15">
      <c r="A30" s="70" t="s">
        <v>451</v>
      </c>
      <c r="B30" s="93"/>
      <c r="C30" s="192"/>
      <c r="D30" s="89"/>
      <c r="E30" s="108">
        <v>31817928</v>
      </c>
      <c r="F30" s="225"/>
      <c r="G30" s="192"/>
      <c r="H30" s="89"/>
      <c r="I30" s="108">
        <v>35467997</v>
      </c>
    </row>
    <row r="31" spans="1:9" ht="15">
      <c r="A31" s="70" t="s">
        <v>501</v>
      </c>
      <c r="B31" s="93"/>
      <c r="C31" s="192"/>
      <c r="D31" s="193"/>
      <c r="E31" s="204"/>
      <c r="F31" s="225"/>
      <c r="G31" s="192"/>
      <c r="H31" s="193"/>
      <c r="I31" s="204">
        <v>4818380</v>
      </c>
    </row>
    <row r="32" spans="1:9" ht="15">
      <c r="A32" s="203" t="s">
        <v>491</v>
      </c>
      <c r="B32" s="93"/>
      <c r="C32" s="192"/>
      <c r="D32" s="193"/>
      <c r="E32" s="204">
        <v>47687090</v>
      </c>
      <c r="F32" s="225"/>
      <c r="G32" s="192"/>
      <c r="H32" s="193"/>
      <c r="I32" s="204">
        <v>24825395</v>
      </c>
    </row>
    <row r="33" spans="1:9" ht="15">
      <c r="A33" s="70" t="s">
        <v>307</v>
      </c>
      <c r="B33" s="93"/>
      <c r="C33" s="192">
        <v>494100</v>
      </c>
      <c r="D33" s="89">
        <v>8</v>
      </c>
      <c r="E33" s="108">
        <v>3952800</v>
      </c>
      <c r="F33" s="225"/>
      <c r="G33" s="192">
        <v>494100</v>
      </c>
      <c r="H33" s="89">
        <v>8</v>
      </c>
      <c r="I33" s="108">
        <v>3952800</v>
      </c>
    </row>
    <row r="34" spans="1:9" ht="15">
      <c r="A34" s="70" t="s">
        <v>331</v>
      </c>
      <c r="B34" s="93"/>
      <c r="C34" s="192">
        <v>518805</v>
      </c>
      <c r="D34" s="89"/>
      <c r="E34" s="108"/>
      <c r="F34" s="225"/>
      <c r="G34" s="192">
        <v>518805</v>
      </c>
      <c r="H34" s="89"/>
      <c r="I34" s="108"/>
    </row>
    <row r="35" spans="1:9" ht="15">
      <c r="A35" s="70" t="s">
        <v>488</v>
      </c>
      <c r="B35" s="93"/>
      <c r="C35" s="192">
        <v>3950000</v>
      </c>
      <c r="D35" s="89">
        <v>6743</v>
      </c>
      <c r="E35" s="108">
        <v>2663485</v>
      </c>
      <c r="F35" s="225"/>
      <c r="G35" s="192">
        <v>3950000</v>
      </c>
      <c r="H35" s="89">
        <v>6743</v>
      </c>
      <c r="I35" s="108"/>
    </row>
    <row r="36" spans="1:9" ht="15">
      <c r="A36" s="70" t="s">
        <v>306</v>
      </c>
      <c r="B36" s="93"/>
      <c r="C36" s="192">
        <v>3950000</v>
      </c>
      <c r="D36" s="89">
        <v>6743</v>
      </c>
      <c r="E36" s="108">
        <v>2663485</v>
      </c>
      <c r="F36" s="225"/>
      <c r="G36" s="192">
        <v>3950000</v>
      </c>
      <c r="H36" s="89">
        <v>6743</v>
      </c>
      <c r="I36" s="108"/>
    </row>
    <row r="37" spans="1:9" ht="15">
      <c r="A37" s="70" t="s">
        <v>305</v>
      </c>
      <c r="B37" s="93"/>
      <c r="C37" s="192">
        <v>300</v>
      </c>
      <c r="D37" s="89"/>
      <c r="E37" s="108">
        <v>2022900</v>
      </c>
      <c r="F37" s="225"/>
      <c r="G37" s="192">
        <v>300</v>
      </c>
      <c r="H37" s="89"/>
      <c r="I37" s="108"/>
    </row>
    <row r="38" spans="1:9" ht="15">
      <c r="A38" s="70" t="s">
        <v>304</v>
      </c>
      <c r="B38" s="93"/>
      <c r="C38" s="192">
        <v>1200</v>
      </c>
      <c r="D38" s="89"/>
      <c r="E38" s="108">
        <v>1668000</v>
      </c>
      <c r="F38" s="225"/>
      <c r="G38" s="192">
        <v>1200</v>
      </c>
      <c r="H38" s="89"/>
      <c r="I38" s="108"/>
    </row>
    <row r="39" spans="1:9" ht="15">
      <c r="A39" s="70" t="s">
        <v>502</v>
      </c>
      <c r="B39" s="93"/>
      <c r="C39" s="192"/>
      <c r="D39" s="89"/>
      <c r="E39" s="108"/>
      <c r="F39" s="225"/>
      <c r="G39" s="192"/>
      <c r="H39" s="89"/>
      <c r="I39" s="108">
        <v>3900000</v>
      </c>
    </row>
    <row r="40" spans="1:9" ht="15">
      <c r="A40" s="70" t="s">
        <v>303</v>
      </c>
      <c r="B40" s="93"/>
      <c r="C40" s="192">
        <v>60896</v>
      </c>
      <c r="D40" s="89">
        <v>34</v>
      </c>
      <c r="E40" s="108">
        <v>2070464</v>
      </c>
      <c r="F40" s="225"/>
      <c r="G40" s="192">
        <v>60896</v>
      </c>
      <c r="H40" s="89">
        <v>28</v>
      </c>
      <c r="I40" s="108">
        <v>1705088</v>
      </c>
    </row>
    <row r="41" spans="1:9" ht="15">
      <c r="A41" s="70" t="s">
        <v>302</v>
      </c>
      <c r="B41" s="93"/>
      <c r="C41" s="192">
        <v>188500</v>
      </c>
      <c r="D41" s="89">
        <v>4</v>
      </c>
      <c r="E41" s="108">
        <v>754000</v>
      </c>
      <c r="F41" s="225"/>
      <c r="G41" s="192">
        <v>188500</v>
      </c>
      <c r="H41" s="89">
        <v>4</v>
      </c>
      <c r="I41" s="108">
        <v>754000</v>
      </c>
    </row>
    <row r="42" spans="1:9" ht="15">
      <c r="A42" s="69" t="s">
        <v>301</v>
      </c>
      <c r="B42" s="92"/>
      <c r="C42" s="188">
        <v>163500</v>
      </c>
      <c r="D42" s="89">
        <v>8</v>
      </c>
      <c r="E42" s="200">
        <v>1308000</v>
      </c>
      <c r="F42" s="225"/>
      <c r="G42" s="188">
        <v>163500</v>
      </c>
      <c r="H42" s="89">
        <v>8</v>
      </c>
      <c r="I42" s="200">
        <v>1308000</v>
      </c>
    </row>
    <row r="43" spans="1:9" ht="15">
      <c r="A43" s="293" t="s">
        <v>595</v>
      </c>
      <c r="B43" s="36"/>
      <c r="C43" s="36"/>
      <c r="D43" s="36"/>
      <c r="E43" s="36"/>
      <c r="F43" s="296"/>
      <c r="G43" s="298"/>
      <c r="H43" s="36"/>
      <c r="I43" s="309">
        <v>999536</v>
      </c>
    </row>
    <row r="44" spans="1:9" ht="15.75" thickBot="1">
      <c r="A44" s="69" t="s">
        <v>597</v>
      </c>
      <c r="B44" s="92"/>
      <c r="C44" s="188"/>
      <c r="D44" s="89"/>
      <c r="E44" s="201"/>
      <c r="F44" s="299"/>
      <c r="G44" s="300"/>
      <c r="H44" s="301"/>
      <c r="I44" s="201">
        <v>778272</v>
      </c>
    </row>
    <row r="45" spans="1:9" ht="15.75" thickBot="1">
      <c r="A45" s="67" t="s">
        <v>327</v>
      </c>
      <c r="B45" s="90" t="s">
        <v>18</v>
      </c>
      <c r="C45" s="189"/>
      <c r="D45" s="190"/>
      <c r="E45" s="103">
        <f>SUM(E46:E48)</f>
        <v>6922080</v>
      </c>
      <c r="F45" s="103">
        <f>SUM(F46:F48)</f>
        <v>0</v>
      </c>
      <c r="G45" s="103"/>
      <c r="H45" s="103"/>
      <c r="I45" s="103">
        <f>SUM(I46:I48)</f>
        <v>7205360</v>
      </c>
    </row>
    <row r="46" spans="1:9" ht="15.75" thickBot="1">
      <c r="A46" s="71" t="s">
        <v>300</v>
      </c>
      <c r="B46" s="91"/>
      <c r="C46" s="182">
        <v>1140</v>
      </c>
      <c r="D46" s="89">
        <v>6072</v>
      </c>
      <c r="E46" s="68">
        <f>C46*D46</f>
        <v>6922080</v>
      </c>
      <c r="F46" s="225"/>
      <c r="G46" s="182">
        <v>1140</v>
      </c>
      <c r="H46" s="89">
        <v>6038</v>
      </c>
      <c r="I46" s="68">
        <f>G46*H46</f>
        <v>6883320</v>
      </c>
    </row>
    <row r="47" spans="1:9" ht="15">
      <c r="A47" s="304" t="s">
        <v>599</v>
      </c>
      <c r="B47" s="98"/>
      <c r="C47" s="194"/>
      <c r="D47" s="99"/>
      <c r="E47" s="302"/>
      <c r="F47" s="229"/>
      <c r="G47" s="194"/>
      <c r="H47" s="99"/>
      <c r="I47" s="305">
        <v>322040</v>
      </c>
    </row>
    <row r="48" spans="1:9" ht="15.75" thickBot="1">
      <c r="A48" s="100"/>
      <c r="B48" s="100"/>
      <c r="C48" s="195"/>
      <c r="D48" s="196"/>
      <c r="E48" s="303"/>
      <c r="F48" s="230"/>
      <c r="G48" s="195"/>
      <c r="H48" s="196"/>
      <c r="I48" s="303"/>
    </row>
    <row r="49" spans="1:9" ht="15.75" thickBot="1">
      <c r="A49" s="289" t="s">
        <v>594</v>
      </c>
      <c r="B49" s="291"/>
      <c r="C49" s="290"/>
      <c r="D49" s="290"/>
      <c r="E49" s="290"/>
      <c r="F49" s="294"/>
      <c r="G49" s="291"/>
      <c r="H49" s="290"/>
      <c r="I49" s="306">
        <f>SUM(I50:I51)</f>
        <v>2226906</v>
      </c>
    </row>
    <row r="50" spans="1:9" ht="15">
      <c r="A50" s="292" t="s">
        <v>596</v>
      </c>
      <c r="B50" s="41"/>
      <c r="C50" s="41"/>
      <c r="D50" s="41"/>
      <c r="E50" s="41"/>
      <c r="F50" s="295"/>
      <c r="G50" s="297"/>
      <c r="H50" s="41"/>
      <c r="I50" s="307">
        <v>2226906</v>
      </c>
    </row>
    <row r="51" spans="1:9" ht="15">
      <c r="A51" s="293"/>
      <c r="B51" s="36"/>
      <c r="C51" s="36"/>
      <c r="D51" s="36"/>
      <c r="E51" s="36"/>
      <c r="F51" s="296"/>
      <c r="G51" s="298"/>
      <c r="H51" s="36"/>
      <c r="I51" s="308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B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11" t="s">
        <v>346</v>
      </c>
      <c r="D1" s="115" t="s">
        <v>578</v>
      </c>
    </row>
    <row r="2" spans="2:9" ht="18.75">
      <c r="B2" s="113" t="s">
        <v>499</v>
      </c>
      <c r="C2" s="112"/>
      <c r="D2" s="116" t="s">
        <v>634</v>
      </c>
      <c r="E2" s="20"/>
      <c r="F2" s="20"/>
      <c r="G2" s="20"/>
      <c r="H2" s="20"/>
      <c r="I2" s="20"/>
    </row>
    <row r="3" spans="2:4" ht="18.75">
      <c r="B3" s="114" t="s">
        <v>576</v>
      </c>
      <c r="D3" s="110" t="s">
        <v>350</v>
      </c>
    </row>
    <row r="4" spans="2:4" ht="18.75">
      <c r="B4" s="117" t="s">
        <v>496</v>
      </c>
      <c r="D4" s="110"/>
    </row>
    <row r="5" spans="2:9" ht="15">
      <c r="B5" s="19"/>
      <c r="C5" s="19"/>
      <c r="D5" s="19" t="s">
        <v>345</v>
      </c>
      <c r="E5" s="19" t="s">
        <v>340</v>
      </c>
      <c r="F5" s="19" t="s">
        <v>341</v>
      </c>
      <c r="G5" s="19" t="s">
        <v>342</v>
      </c>
      <c r="H5" s="19" t="s">
        <v>343</v>
      </c>
      <c r="I5" s="19" t="s">
        <v>344</v>
      </c>
    </row>
    <row r="6" spans="1:9" ht="15" customHeight="1">
      <c r="A6" s="1" t="s">
        <v>0</v>
      </c>
      <c r="B6" s="6" t="s">
        <v>1</v>
      </c>
      <c r="C6" s="13" t="s">
        <v>2</v>
      </c>
      <c r="D6" s="2" t="s">
        <v>577</v>
      </c>
      <c r="E6" s="2" t="s">
        <v>577</v>
      </c>
      <c r="F6" s="2" t="s">
        <v>577</v>
      </c>
      <c r="G6" s="2" t="s">
        <v>577</v>
      </c>
      <c r="H6" s="2" t="s">
        <v>577</v>
      </c>
      <c r="I6" s="2" t="s">
        <v>577</v>
      </c>
    </row>
    <row r="7" spans="1:9" ht="15">
      <c r="A7" s="3" t="s">
        <v>3</v>
      </c>
      <c r="B7" s="7" t="s">
        <v>4</v>
      </c>
      <c r="C7" s="7">
        <v>3</v>
      </c>
      <c r="D7" s="16">
        <v>4</v>
      </c>
      <c r="E7" s="7">
        <v>5</v>
      </c>
      <c r="F7" s="16">
        <v>6</v>
      </c>
      <c r="G7" s="7">
        <v>7</v>
      </c>
      <c r="H7" s="16">
        <v>8</v>
      </c>
      <c r="I7" s="7">
        <v>9</v>
      </c>
    </row>
    <row r="8" spans="1:9" ht="15" customHeight="1">
      <c r="A8" s="4" t="s">
        <v>7</v>
      </c>
      <c r="B8" s="8" t="s">
        <v>8</v>
      </c>
      <c r="C8" s="14" t="s">
        <v>9</v>
      </c>
      <c r="D8" s="18">
        <f>1b!D8-'9b mell'!D8-'9c mell'!D8</f>
        <v>109653</v>
      </c>
      <c r="E8" s="18">
        <f>1b!E8-'9b mell'!E8-'9c mell'!E8</f>
        <v>109653</v>
      </c>
      <c r="F8" s="18">
        <f>1b!F8-'9b mell'!F8-'9c mell'!F8</f>
        <v>0</v>
      </c>
      <c r="G8" s="18">
        <f>1b!G8-'9b mell'!G8-'9c mell'!G8</f>
        <v>0</v>
      </c>
      <c r="H8" s="18">
        <f>1b!H8-'9b mell'!H8-'9c mell'!H8</f>
        <v>0</v>
      </c>
      <c r="I8" s="18">
        <f>1b!I8-'9b mell'!I8-'9c mell'!I8</f>
        <v>0</v>
      </c>
    </row>
    <row r="9" spans="1:9" ht="15" customHeight="1">
      <c r="A9" s="4" t="s">
        <v>10</v>
      </c>
      <c r="B9" s="9" t="s">
        <v>11</v>
      </c>
      <c r="C9" s="14" t="s">
        <v>12</v>
      </c>
      <c r="D9" s="18">
        <f>1b!D9-'9b mell'!D9-'9c mell'!D9</f>
        <v>131426</v>
      </c>
      <c r="E9" s="18">
        <f>1b!E9-'9b mell'!E9-'9c mell'!E9</f>
        <v>131426</v>
      </c>
      <c r="F9" s="18">
        <f>1b!F9-'9b mell'!F9-'9c mell'!F9</f>
        <v>0</v>
      </c>
      <c r="G9" s="18">
        <f>1b!G9-'9b mell'!G9-'9c mell'!G9</f>
        <v>0</v>
      </c>
      <c r="H9" s="18">
        <f>1b!H9-'9b mell'!H9-'9c mell'!H9</f>
        <v>0</v>
      </c>
      <c r="I9" s="18">
        <f>1b!I9-'9b mell'!I9-'9c mell'!I9</f>
        <v>0</v>
      </c>
    </row>
    <row r="10" spans="1:9" ht="15" customHeight="1">
      <c r="A10" s="4" t="s">
        <v>13</v>
      </c>
      <c r="B10" s="9" t="s">
        <v>14</v>
      </c>
      <c r="C10" s="14" t="s">
        <v>15</v>
      </c>
      <c r="D10" s="18">
        <f>1b!D10-'9b mell'!D10-'9c mell'!D10</f>
        <v>92450</v>
      </c>
      <c r="E10" s="18">
        <f>1b!E10-'9b mell'!E10-'9c mell'!E10</f>
        <v>92450</v>
      </c>
      <c r="F10" s="18">
        <f>1b!F10-'9b mell'!F10-'9c mell'!F10</f>
        <v>0</v>
      </c>
      <c r="G10" s="18">
        <f>1b!G10-'9b mell'!G10-'9c mell'!G10</f>
        <v>0</v>
      </c>
      <c r="H10" s="18">
        <f>1b!H10-'9b mell'!H10-'9c mell'!H10</f>
        <v>0</v>
      </c>
      <c r="I10" s="18">
        <f>1b!I10-'9b mell'!I10-'9c mell'!I10</f>
        <v>0</v>
      </c>
    </row>
    <row r="11" spans="1:9" ht="15" customHeight="1">
      <c r="A11" s="4" t="s">
        <v>16</v>
      </c>
      <c r="B11" s="9" t="s">
        <v>17</v>
      </c>
      <c r="C11" s="14" t="s">
        <v>18</v>
      </c>
      <c r="D11" s="18">
        <f>1b!D11-'9b mell'!D11-'9c mell'!D11</f>
        <v>7206</v>
      </c>
      <c r="E11" s="18">
        <f>1b!E11-'9b mell'!E11-'9c mell'!E11</f>
        <v>7206</v>
      </c>
      <c r="F11" s="18">
        <f>1b!F11-'9b mell'!F11-'9c mell'!F11</f>
        <v>0</v>
      </c>
      <c r="G11" s="18">
        <f>1b!G11-'9b mell'!G11-'9c mell'!G11</f>
        <v>0</v>
      </c>
      <c r="H11" s="18">
        <f>1b!H11-'9b mell'!H11-'9c mell'!H11</f>
        <v>0</v>
      </c>
      <c r="I11" s="18">
        <f>1b!I11-'9b mell'!I11-'9c mell'!I11</f>
        <v>0</v>
      </c>
    </row>
    <row r="12" spans="1:9" ht="15" customHeight="1">
      <c r="A12" s="4" t="s">
        <v>19</v>
      </c>
      <c r="B12" s="9" t="s">
        <v>505</v>
      </c>
      <c r="C12" s="14" t="s">
        <v>20</v>
      </c>
      <c r="D12" s="18">
        <f>1b!D12-'9b mell'!D12-'9c mell'!D12</f>
        <v>2227</v>
      </c>
      <c r="E12" s="18">
        <f>1b!E12-'9b mell'!E12-'9c mell'!E12</f>
        <v>2227</v>
      </c>
      <c r="F12" s="18">
        <f>1b!F12-'9b mell'!F12-'9c mell'!F12</f>
        <v>0</v>
      </c>
      <c r="G12" s="18">
        <f>1b!G12-'9b mell'!G12-'9c mell'!G12</f>
        <v>0</v>
      </c>
      <c r="H12" s="18">
        <f>1b!H12-'9b mell'!H12-'9c mell'!H12</f>
        <v>0</v>
      </c>
      <c r="I12" s="18">
        <f>1b!I12-'9b mell'!I12-'9c mell'!I12</f>
        <v>0</v>
      </c>
    </row>
    <row r="13" spans="1:9" ht="15" customHeight="1">
      <c r="A13" s="4" t="s">
        <v>21</v>
      </c>
      <c r="B13" s="9" t="s">
        <v>507</v>
      </c>
      <c r="C13" s="14" t="s">
        <v>22</v>
      </c>
      <c r="D13" s="18">
        <f>1b!D13-'9b mell'!D13-'9c mell'!D13</f>
        <v>0</v>
      </c>
      <c r="E13" s="18">
        <f>1b!E13-'9b mell'!E13-'9c mell'!E13</f>
        <v>0</v>
      </c>
      <c r="F13" s="18">
        <f>1b!F13-'9b mell'!F13-'9c mell'!F13</f>
        <v>0</v>
      </c>
      <c r="G13" s="18">
        <f>1b!G13-'9b mell'!G13-'9c mell'!G13</f>
        <v>0</v>
      </c>
      <c r="H13" s="18">
        <f>1b!H13-'9b mell'!H13-'9c mell'!H13</f>
        <v>0</v>
      </c>
      <c r="I13" s="18">
        <f>1b!I13-'9b mell'!I13-'9c mell'!I13</f>
        <v>0</v>
      </c>
    </row>
    <row r="14" spans="1:9" ht="15" customHeight="1">
      <c r="A14" s="5" t="s">
        <v>23</v>
      </c>
      <c r="B14" s="10" t="s">
        <v>370</v>
      </c>
      <c r="C14" s="15" t="s">
        <v>24</v>
      </c>
      <c r="D14" s="18">
        <f>1b!D14-'9b mell'!D14-'9c mell'!D14</f>
        <v>342962</v>
      </c>
      <c r="E14" s="18">
        <f>1b!E14-'9b mell'!E14-'9c mell'!E14</f>
        <v>342962</v>
      </c>
      <c r="F14" s="18">
        <f>1b!F14-'9b mell'!F14-'9c mell'!F14</f>
        <v>0</v>
      </c>
      <c r="G14" s="18">
        <f>1b!G14-'9b mell'!G14-'9c mell'!G14</f>
        <v>0</v>
      </c>
      <c r="H14" s="18">
        <f>1b!H14-'9b mell'!H14-'9c mell'!H14</f>
        <v>0</v>
      </c>
      <c r="I14" s="18">
        <f>1b!I14-'9b mell'!I14-'9c mell'!I14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18">
        <f>1b!D15-'9b mell'!D15-'9c mell'!D15</f>
        <v>0</v>
      </c>
      <c r="E15" s="18">
        <f>1b!E15-'9b mell'!E15-'9c mell'!E15</f>
        <v>0</v>
      </c>
      <c r="F15" s="18">
        <f>1b!F15-'9b mell'!F15-'9c mell'!F15</f>
        <v>0</v>
      </c>
      <c r="G15" s="18">
        <f>1b!G15-'9b mell'!G15-'9c mell'!G15</f>
        <v>0</v>
      </c>
      <c r="H15" s="18">
        <f>1b!H15-'9b mell'!H15-'9c mell'!H15</f>
        <v>0</v>
      </c>
      <c r="I15" s="18">
        <f>1b!I15-'9b mell'!I15-'9c mell'!I15</f>
        <v>0</v>
      </c>
    </row>
    <row r="16" spans="1:9" ht="15" customHeight="1">
      <c r="A16" s="4" t="s">
        <v>28</v>
      </c>
      <c r="B16" s="9" t="s">
        <v>29</v>
      </c>
      <c r="C16" s="14" t="s">
        <v>30</v>
      </c>
      <c r="D16" s="18">
        <f>1b!D16-'9b mell'!D16-'9c mell'!D16</f>
        <v>0</v>
      </c>
      <c r="E16" s="18">
        <f>1b!E16-'9b mell'!E16-'9c mell'!E16</f>
        <v>0</v>
      </c>
      <c r="F16" s="18">
        <f>1b!F16-'9b mell'!F16-'9c mell'!F16</f>
        <v>0</v>
      </c>
      <c r="G16" s="18">
        <f>1b!G16-'9b mell'!G16-'9c mell'!G16</f>
        <v>0</v>
      </c>
      <c r="H16" s="18">
        <f>1b!H16-'9b mell'!H16-'9c mell'!H16</f>
        <v>0</v>
      </c>
      <c r="I16" s="18">
        <f>1b!I16-'9b mell'!I16-'9c mell'!I16</f>
        <v>0</v>
      </c>
    </row>
    <row r="17" spans="1:9" ht="15" customHeight="1">
      <c r="A17" s="4" t="s">
        <v>31</v>
      </c>
      <c r="B17" s="9" t="s">
        <v>32</v>
      </c>
      <c r="C17" s="14" t="s">
        <v>33</v>
      </c>
      <c r="D17" s="18">
        <f>1b!D17-'9b mell'!D17-'9c mell'!D17</f>
        <v>0</v>
      </c>
      <c r="E17" s="18">
        <f>1b!E17-'9b mell'!E17-'9c mell'!E17</f>
        <v>0</v>
      </c>
      <c r="F17" s="18">
        <f>1b!F17-'9b mell'!F17-'9c mell'!F17</f>
        <v>0</v>
      </c>
      <c r="G17" s="18">
        <f>1b!G17-'9b mell'!G17-'9c mell'!G17</f>
        <v>0</v>
      </c>
      <c r="H17" s="18">
        <f>1b!H17-'9b mell'!H17-'9c mell'!H17</f>
        <v>0</v>
      </c>
      <c r="I17" s="18">
        <f>1b!I17-'9b mell'!I17-'9c mell'!I17</f>
        <v>0</v>
      </c>
    </row>
    <row r="18" spans="1:9" ht="15" customHeight="1">
      <c r="A18" s="4" t="s">
        <v>34</v>
      </c>
      <c r="B18" s="9" t="s">
        <v>35</v>
      </c>
      <c r="C18" s="14" t="s">
        <v>36</v>
      </c>
      <c r="D18" s="18">
        <f>1b!D18-'9b mell'!D18-'9c mell'!D18</f>
        <v>0</v>
      </c>
      <c r="E18" s="18">
        <f>1b!E18-'9b mell'!E18-'9c mell'!E18</f>
        <v>0</v>
      </c>
      <c r="F18" s="18">
        <f>1b!F18-'9b mell'!F18-'9c mell'!F18</f>
        <v>0</v>
      </c>
      <c r="G18" s="18">
        <f>1b!G18-'9b mell'!G18-'9c mell'!G18</f>
        <v>0</v>
      </c>
      <c r="H18" s="18">
        <f>1b!H18-'9b mell'!H18-'9c mell'!H18</f>
        <v>0</v>
      </c>
      <c r="I18" s="18">
        <f>1b!I18-'9b mell'!I18-'9c mell'!I18</f>
        <v>0</v>
      </c>
    </row>
    <row r="19" spans="1:9" ht="15" customHeight="1">
      <c r="A19" s="4" t="s">
        <v>37</v>
      </c>
      <c r="B19" s="9" t="s">
        <v>38</v>
      </c>
      <c r="C19" s="14" t="s">
        <v>39</v>
      </c>
      <c r="D19" s="18">
        <f>1b!D19-'9b mell'!D19-'9c mell'!D19</f>
        <v>105142</v>
      </c>
      <c r="E19" s="18">
        <f>1b!E19-'9b mell'!E19-'9c mell'!E19</f>
        <v>20773</v>
      </c>
      <c r="F19" s="18">
        <f>1b!F19-'9b mell'!F19-'9c mell'!F19</f>
        <v>1223</v>
      </c>
      <c r="G19" s="18">
        <f>1b!G19-'9b mell'!G19-'9c mell'!G19</f>
        <v>82052</v>
      </c>
      <c r="H19" s="18">
        <f>1b!H19-'9b mell'!H19-'9c mell'!H19</f>
        <v>1094</v>
      </c>
      <c r="I19" s="18">
        <f>1b!I19-'9b mell'!I19-'9c mell'!I19</f>
        <v>0</v>
      </c>
    </row>
    <row r="20" spans="1:9" ht="15" customHeight="1">
      <c r="A20" s="4"/>
      <c r="B20" s="9" t="s">
        <v>289</v>
      </c>
      <c r="C20" s="14" t="s">
        <v>334</v>
      </c>
      <c r="D20" s="18">
        <f>1b!D20-'9b mell'!D20-'9c mell'!D20</f>
        <v>0</v>
      </c>
      <c r="E20" s="18">
        <f>1b!E20-'9b mell'!E20-'9c mell'!E20</f>
        <v>0</v>
      </c>
      <c r="F20" s="18">
        <f>1b!F20-'9b mell'!F20-'9c mell'!F20</f>
        <v>0</v>
      </c>
      <c r="G20" s="18">
        <f>1b!G20-'9b mell'!G20-'9c mell'!G20</f>
        <v>0</v>
      </c>
      <c r="H20" s="18">
        <f>1b!H20-'9b mell'!H20-'9c mell'!H20</f>
        <v>0</v>
      </c>
      <c r="I20" s="18">
        <f>1b!I20-'9b mell'!I20-'9c mell'!I20</f>
        <v>0</v>
      </c>
    </row>
    <row r="21" spans="1:9" ht="15" customHeight="1">
      <c r="A21" s="4"/>
      <c r="B21" s="9" t="s">
        <v>290</v>
      </c>
      <c r="C21" s="14" t="s">
        <v>333</v>
      </c>
      <c r="D21" s="18">
        <f>1b!D21-'9b mell'!D21-'9c mell'!D21</f>
        <v>14218</v>
      </c>
      <c r="E21" s="18">
        <f>1b!E21-'9b mell'!E21-'9c mell'!E21</f>
        <v>14218</v>
      </c>
      <c r="F21" s="18">
        <f>1b!F21-'9b mell'!F21-'9c mell'!F21</f>
        <v>0</v>
      </c>
      <c r="G21" s="18">
        <f>1b!G21-'9b mell'!G21-'9c mell'!G21</f>
        <v>0</v>
      </c>
      <c r="H21" s="18">
        <f>1b!H21-'9b mell'!H21-'9c mell'!H21</f>
        <v>0</v>
      </c>
      <c r="I21" s="18">
        <f>1b!I21-'9b mell'!I21-'9c mell'!I21</f>
        <v>0</v>
      </c>
    </row>
    <row r="22" spans="1:9" ht="15" customHeight="1">
      <c r="A22" s="4"/>
      <c r="B22" s="9" t="s">
        <v>291</v>
      </c>
      <c r="C22" s="14" t="s">
        <v>335</v>
      </c>
      <c r="D22" s="18">
        <f>1b!D22-'9b mell'!D22-'9c mell'!D22</f>
        <v>83146</v>
      </c>
      <c r="E22" s="18">
        <f>1b!E22-'9b mell'!E22-'9c mell'!E22</f>
        <v>0</v>
      </c>
      <c r="F22" s="18">
        <f>1b!F22-'9b mell'!F22-'9c mell'!F22</f>
        <v>0</v>
      </c>
      <c r="G22" s="18">
        <f>1b!G22-'9b mell'!G22-'9c mell'!G22</f>
        <v>82052</v>
      </c>
      <c r="H22" s="18">
        <f>1b!H22-'9b mell'!H22-'9c mell'!H22</f>
        <v>1094</v>
      </c>
      <c r="I22" s="18">
        <f>1b!I22-'9b mell'!I22-'9c mell'!I22</f>
        <v>0</v>
      </c>
    </row>
    <row r="23" spans="1:9" ht="15" customHeight="1">
      <c r="A23" s="4"/>
      <c r="B23" s="9" t="s">
        <v>292</v>
      </c>
      <c r="C23" s="14" t="s">
        <v>336</v>
      </c>
      <c r="D23" s="18">
        <f>1b!D23-'9b mell'!D23-'9c mell'!D23</f>
        <v>0</v>
      </c>
      <c r="E23" s="18">
        <f>1b!E23-'9b mell'!E23-'9c mell'!E23</f>
        <v>0</v>
      </c>
      <c r="F23" s="18">
        <f>1b!F23-'9b mell'!F23-'9c mell'!F23</f>
        <v>0</v>
      </c>
      <c r="G23" s="18">
        <f>1b!G23-'9b mell'!G23-'9c mell'!G23</f>
        <v>0</v>
      </c>
      <c r="H23" s="18">
        <f>1b!H23-'9b mell'!H23-'9c mell'!H23</f>
        <v>0</v>
      </c>
      <c r="I23" s="18">
        <f>1b!I23-'9b mell'!I23-'9c mell'!I23</f>
        <v>0</v>
      </c>
    </row>
    <row r="24" spans="1:9" ht="15" customHeight="1">
      <c r="A24" s="4"/>
      <c r="B24" s="9" t="s">
        <v>293</v>
      </c>
      <c r="C24" s="14" t="s">
        <v>337</v>
      </c>
      <c r="D24" s="18">
        <f>1b!D24-'9b mell'!D24-'9c mell'!D24</f>
        <v>0</v>
      </c>
      <c r="E24" s="18">
        <f>1b!E24-'9b mell'!E24-'9c mell'!E24</f>
        <v>0</v>
      </c>
      <c r="F24" s="18">
        <f>1b!F24-'9b mell'!F24-'9c mell'!F24</f>
        <v>0</v>
      </c>
      <c r="G24" s="18">
        <f>1b!G24-'9b mell'!G24-'9c mell'!G24</f>
        <v>0</v>
      </c>
      <c r="H24" s="18">
        <f>1b!H24-'9b mell'!H24-'9c mell'!H24</f>
        <v>0</v>
      </c>
      <c r="I24" s="18">
        <f>1b!I24-'9b mell'!I24-'9c mell'!I24</f>
        <v>0</v>
      </c>
    </row>
    <row r="25" spans="1:9" ht="15" customHeight="1">
      <c r="A25" s="4"/>
      <c r="B25" s="9" t="s">
        <v>294</v>
      </c>
      <c r="C25" s="14" t="s">
        <v>338</v>
      </c>
      <c r="D25" s="18">
        <f>1b!D25-'9b mell'!D25-'9c mell'!D25</f>
        <v>0</v>
      </c>
      <c r="E25" s="18">
        <f>1b!E25-'9b mell'!E25-'9c mell'!E25</f>
        <v>0</v>
      </c>
      <c r="F25" s="18">
        <f>1b!F25-'9b mell'!F25-'9c mell'!F25</f>
        <v>0</v>
      </c>
      <c r="G25" s="18">
        <f>1b!G25-'9b mell'!G25-'9c mell'!G25</f>
        <v>0</v>
      </c>
      <c r="H25" s="18">
        <f>1b!H25-'9b mell'!H25-'9c mell'!H25</f>
        <v>0</v>
      </c>
      <c r="I25" s="18">
        <f>1b!I25-'9b mell'!I25-'9c mell'!I25</f>
        <v>0</v>
      </c>
    </row>
    <row r="26" spans="1:9" ht="15" customHeight="1">
      <c r="A26" s="4"/>
      <c r="B26" s="9" t="s">
        <v>348</v>
      </c>
      <c r="C26" s="14" t="s">
        <v>349</v>
      </c>
      <c r="D26" s="18">
        <f>1b!D26-'9b mell'!D26-'9c mell'!D26</f>
        <v>7778</v>
      </c>
      <c r="E26" s="18">
        <f>1b!E26-'9b mell'!E26-'9c mell'!E26</f>
        <v>6555</v>
      </c>
      <c r="F26" s="18">
        <f>1b!F26-'9b mell'!F26-'9c mell'!F26</f>
        <v>1223</v>
      </c>
      <c r="G26" s="18">
        <f>1b!G26-'9b mell'!G26-'9c mell'!G26</f>
        <v>0</v>
      </c>
      <c r="H26" s="18">
        <f>1b!H26-'9b mell'!H26-'9c mell'!H26</f>
        <v>0</v>
      </c>
      <c r="I26" s="18">
        <f>1b!I26-'9b mell'!I26-'9c mell'!I26</f>
        <v>0</v>
      </c>
    </row>
    <row r="27" spans="1:9" ht="15" customHeight="1">
      <c r="A27" s="5" t="s">
        <v>40</v>
      </c>
      <c r="B27" s="10" t="s">
        <v>371</v>
      </c>
      <c r="C27" s="15" t="s">
        <v>41</v>
      </c>
      <c r="D27" s="18">
        <f>1b!D27-'9b mell'!D27-'9c mell'!D27</f>
        <v>448104</v>
      </c>
      <c r="E27" s="18">
        <f>1b!E27-'9b mell'!E27-'9c mell'!E27</f>
        <v>363735</v>
      </c>
      <c r="F27" s="18">
        <f>1b!F27-'9b mell'!F27-'9c mell'!F27</f>
        <v>1223</v>
      </c>
      <c r="G27" s="18">
        <f>1b!G27-'9b mell'!G27-'9c mell'!G27</f>
        <v>82052</v>
      </c>
      <c r="H27" s="18">
        <f>1b!H27-'9b mell'!H27-'9c mell'!H27</f>
        <v>1094</v>
      </c>
      <c r="I27" s="18">
        <f>1b!I27-'9b mell'!I27-'9c mell'!I27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18">
        <f>1b!D28-'9b mell'!D28-'9c mell'!D28</f>
        <v>0</v>
      </c>
      <c r="E28" s="18">
        <f>1b!E28-'9b mell'!E28-'9c mell'!E28</f>
        <v>0</v>
      </c>
      <c r="F28" s="18">
        <f>1b!F28-'9b mell'!F28-'9c mell'!F28</f>
        <v>0</v>
      </c>
      <c r="G28" s="18">
        <f>1b!G28-'9b mell'!G28-'9c mell'!G28</f>
        <v>0</v>
      </c>
      <c r="H28" s="18">
        <f>1b!H28-'9b mell'!H28-'9c mell'!H28</f>
        <v>0</v>
      </c>
      <c r="I28" s="18">
        <f>1b!I28-'9b mell'!I28-'9c mell'!I28</f>
        <v>0</v>
      </c>
    </row>
    <row r="29" spans="1:9" ht="15" customHeight="1">
      <c r="A29" s="4" t="s">
        <v>45</v>
      </c>
      <c r="B29" s="9" t="s">
        <v>46</v>
      </c>
      <c r="C29" s="14" t="s">
        <v>47</v>
      </c>
      <c r="D29" s="18">
        <f>1b!D29-'9b mell'!D29-'9c mell'!D29</f>
        <v>0</v>
      </c>
      <c r="E29" s="18">
        <f>1b!E29-'9b mell'!E29-'9c mell'!E29</f>
        <v>0</v>
      </c>
      <c r="F29" s="18">
        <f>1b!F29-'9b mell'!F29-'9c mell'!F29</f>
        <v>0</v>
      </c>
      <c r="G29" s="18">
        <f>1b!G29-'9b mell'!G29-'9c mell'!G29</f>
        <v>0</v>
      </c>
      <c r="H29" s="18">
        <f>1b!H29-'9b mell'!H29-'9c mell'!H29</f>
        <v>0</v>
      </c>
      <c r="I29" s="18">
        <f>1b!I29-'9b mell'!I29-'9c mell'!I29</f>
        <v>0</v>
      </c>
    </row>
    <row r="30" spans="1:9" ht="15" customHeight="1">
      <c r="A30" s="4" t="s">
        <v>48</v>
      </c>
      <c r="B30" s="9" t="s">
        <v>49</v>
      </c>
      <c r="C30" s="14" t="s">
        <v>50</v>
      </c>
      <c r="D30" s="18">
        <f>1b!D30-'9b mell'!D30-'9c mell'!D30</f>
        <v>0</v>
      </c>
      <c r="E30" s="18">
        <f>1b!E30-'9b mell'!E30-'9c mell'!E30</f>
        <v>0</v>
      </c>
      <c r="F30" s="18">
        <f>1b!F30-'9b mell'!F30-'9c mell'!F30</f>
        <v>0</v>
      </c>
      <c r="G30" s="18">
        <f>1b!G30-'9b mell'!G30-'9c mell'!G30</f>
        <v>0</v>
      </c>
      <c r="H30" s="18">
        <f>1b!H30-'9b mell'!H30-'9c mell'!H30</f>
        <v>0</v>
      </c>
      <c r="I30" s="18">
        <f>1b!I30-'9b mell'!I30-'9c mell'!I30</f>
        <v>0</v>
      </c>
    </row>
    <row r="31" spans="1:9" ht="15" customHeight="1">
      <c r="A31" s="4" t="s">
        <v>51</v>
      </c>
      <c r="B31" s="9" t="s">
        <v>52</v>
      </c>
      <c r="C31" s="14" t="s">
        <v>53</v>
      </c>
      <c r="D31" s="18">
        <f>1b!D31-'9b mell'!D31-'9c mell'!D31</f>
        <v>0</v>
      </c>
      <c r="E31" s="18">
        <f>1b!E31-'9b mell'!E31-'9c mell'!E31</f>
        <v>0</v>
      </c>
      <c r="F31" s="18">
        <f>1b!F31-'9b mell'!F31-'9c mell'!F31</f>
        <v>0</v>
      </c>
      <c r="G31" s="18">
        <f>1b!G31-'9b mell'!G31-'9c mell'!G31</f>
        <v>0</v>
      </c>
      <c r="H31" s="18">
        <f>1b!H31-'9b mell'!H31-'9c mell'!H31</f>
        <v>0</v>
      </c>
      <c r="I31" s="18">
        <f>1b!I31-'9b mell'!I31-'9c mell'!I31</f>
        <v>0</v>
      </c>
    </row>
    <row r="32" spans="1:9" ht="15" customHeight="1">
      <c r="A32" s="4" t="s">
        <v>54</v>
      </c>
      <c r="B32" s="9" t="s">
        <v>55</v>
      </c>
      <c r="C32" s="14" t="s">
        <v>56</v>
      </c>
      <c r="D32" s="18">
        <f>1b!D32-'9b mell'!D32-'9c mell'!D32</f>
        <v>0</v>
      </c>
      <c r="E32" s="18">
        <f>1b!E32-'9b mell'!E32-'9c mell'!E32</f>
        <v>0</v>
      </c>
      <c r="F32" s="18">
        <f>1b!F32-'9b mell'!F32-'9c mell'!F32</f>
        <v>0</v>
      </c>
      <c r="G32" s="18">
        <f>1b!G32-'9b mell'!G32-'9c mell'!G32</f>
        <v>0</v>
      </c>
      <c r="H32" s="18">
        <f>1b!H32-'9b mell'!H32-'9c mell'!H32</f>
        <v>0</v>
      </c>
      <c r="I32" s="18">
        <f>1b!I32-'9b mell'!I32-'9c mell'!I32</f>
        <v>0</v>
      </c>
    </row>
    <row r="33" spans="1:9" ht="15" customHeight="1">
      <c r="A33" s="5" t="s">
        <v>57</v>
      </c>
      <c r="B33" s="10" t="s">
        <v>372</v>
      </c>
      <c r="C33" s="15" t="s">
        <v>58</v>
      </c>
      <c r="D33" s="18">
        <f>1b!D33-'9b mell'!D33-'9c mell'!D33</f>
        <v>0</v>
      </c>
      <c r="E33" s="18">
        <f>1b!E33-'9b mell'!E33-'9c mell'!E33</f>
        <v>0</v>
      </c>
      <c r="F33" s="18">
        <f>1b!F33-'9b mell'!F33-'9c mell'!F33</f>
        <v>0</v>
      </c>
      <c r="G33" s="18">
        <f>1b!G33-'9b mell'!G33-'9c mell'!G33</f>
        <v>0</v>
      </c>
      <c r="H33" s="18">
        <f>1b!H33-'9b mell'!H33-'9c mell'!H33</f>
        <v>0</v>
      </c>
      <c r="I33" s="18">
        <f>1b!I33-'9b mell'!I33-'9c mell'!I33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18">
        <f>1b!D34-'9b mell'!D34-'9c mell'!D34</f>
        <v>0</v>
      </c>
      <c r="E34" s="18">
        <f>1b!E34-'9b mell'!E34-'9c mell'!E34</f>
        <v>0</v>
      </c>
      <c r="F34" s="18">
        <f>1b!F34-'9b mell'!F34-'9c mell'!F34</f>
        <v>0</v>
      </c>
      <c r="G34" s="18">
        <f>1b!G34-'9b mell'!G34-'9c mell'!G34</f>
        <v>0</v>
      </c>
      <c r="H34" s="18">
        <f>1b!H34-'9b mell'!H34-'9c mell'!H34</f>
        <v>0</v>
      </c>
      <c r="I34" s="18">
        <f>1b!I34-'9b mell'!I34-'9c mell'!I34</f>
        <v>0</v>
      </c>
    </row>
    <row r="35" spans="1:9" ht="15" customHeight="1">
      <c r="A35" s="4" t="s">
        <v>62</v>
      </c>
      <c r="B35" s="9" t="s">
        <v>63</v>
      </c>
      <c r="C35" s="14" t="s">
        <v>64</v>
      </c>
      <c r="D35" s="18">
        <f>1b!D35-'9b mell'!D35-'9c mell'!D35</f>
        <v>0</v>
      </c>
      <c r="E35" s="18">
        <f>1b!E35-'9b mell'!E35-'9c mell'!E35</f>
        <v>0</v>
      </c>
      <c r="F35" s="18">
        <f>1b!F35-'9b mell'!F35-'9c mell'!F35</f>
        <v>0</v>
      </c>
      <c r="G35" s="18">
        <f>1b!G35-'9b mell'!G35-'9c mell'!G35</f>
        <v>0</v>
      </c>
      <c r="H35" s="18">
        <f>1b!H35-'9b mell'!H35-'9c mell'!H35</f>
        <v>0</v>
      </c>
      <c r="I35" s="18">
        <f>1b!I35-'9b mell'!I35-'9c mell'!I35</f>
        <v>0</v>
      </c>
    </row>
    <row r="36" spans="1:9" ht="15" customHeight="1">
      <c r="A36" s="5" t="s">
        <v>65</v>
      </c>
      <c r="B36" s="10" t="s">
        <v>373</v>
      </c>
      <c r="C36" s="15" t="s">
        <v>66</v>
      </c>
      <c r="D36" s="18">
        <f>1b!D36-'9b mell'!D36-'9c mell'!D36</f>
        <v>0</v>
      </c>
      <c r="E36" s="18">
        <f>1b!E36-'9b mell'!E36-'9c mell'!E36</f>
        <v>0</v>
      </c>
      <c r="F36" s="18">
        <f>1b!F36-'9b mell'!F36-'9c mell'!F36</f>
        <v>0</v>
      </c>
      <c r="G36" s="18">
        <f>1b!G36-'9b mell'!G36-'9c mell'!G36</f>
        <v>0</v>
      </c>
      <c r="H36" s="18">
        <f>1b!H36-'9b mell'!H36-'9c mell'!H36</f>
        <v>0</v>
      </c>
      <c r="I36" s="18">
        <f>1b!I36-'9b mell'!I36-'9c mell'!I36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18">
        <f>1b!D37-'9b mell'!D37-'9c mell'!D37</f>
        <v>0</v>
      </c>
      <c r="E37" s="18">
        <f>1b!E37-'9b mell'!E37-'9c mell'!E37</f>
        <v>0</v>
      </c>
      <c r="F37" s="18">
        <f>1b!F37-'9b mell'!F37-'9c mell'!F37</f>
        <v>0</v>
      </c>
      <c r="G37" s="18">
        <f>1b!G37-'9b mell'!G37-'9c mell'!G37</f>
        <v>0</v>
      </c>
      <c r="H37" s="18">
        <f>1b!H37-'9b mell'!H37-'9c mell'!H37</f>
        <v>0</v>
      </c>
      <c r="I37" s="18">
        <f>1b!I37-'9b mell'!I37-'9c mell'!I37</f>
        <v>0</v>
      </c>
    </row>
    <row r="38" spans="1:9" ht="15" customHeight="1">
      <c r="A38" s="4" t="s">
        <v>70</v>
      </c>
      <c r="B38" s="9" t="s">
        <v>71</v>
      </c>
      <c r="C38" s="14" t="s">
        <v>72</v>
      </c>
      <c r="D38" s="18">
        <f>1b!D38-'9b mell'!D38-'9c mell'!D38</f>
        <v>0</v>
      </c>
      <c r="E38" s="18">
        <f>1b!E38-'9b mell'!E38-'9c mell'!E38</f>
        <v>0</v>
      </c>
      <c r="F38" s="18">
        <f>1b!F38-'9b mell'!F38-'9c mell'!F38</f>
        <v>0</v>
      </c>
      <c r="G38" s="18">
        <f>1b!G38-'9b mell'!G38-'9c mell'!G38</f>
        <v>0</v>
      </c>
      <c r="H38" s="18">
        <f>1b!H38-'9b mell'!H38-'9c mell'!H38</f>
        <v>0</v>
      </c>
      <c r="I38" s="18">
        <f>1b!I38-'9b mell'!I38-'9c mell'!I38</f>
        <v>0</v>
      </c>
    </row>
    <row r="39" spans="1:9" ht="15" customHeight="1">
      <c r="A39" s="4" t="s">
        <v>73</v>
      </c>
      <c r="B39" s="9" t="s">
        <v>74</v>
      </c>
      <c r="C39" s="14" t="s">
        <v>75</v>
      </c>
      <c r="D39" s="18">
        <f>1b!D39-'9b mell'!D39-'9c mell'!D39</f>
        <v>84963</v>
      </c>
      <c r="E39" s="18">
        <f>1b!E39-'9b mell'!E39-'9c mell'!E39</f>
        <v>84963</v>
      </c>
      <c r="F39" s="18">
        <f>1b!F39-'9b mell'!F39-'9c mell'!F39</f>
        <v>0</v>
      </c>
      <c r="G39" s="18">
        <f>1b!G39-'9b mell'!G39-'9c mell'!G39</f>
        <v>0</v>
      </c>
      <c r="H39" s="18">
        <f>1b!H39-'9b mell'!H39-'9c mell'!H39</f>
        <v>0</v>
      </c>
      <c r="I39" s="18">
        <f>1b!I39-'9b mell'!I39-'9c mell'!I39</f>
        <v>0</v>
      </c>
    </row>
    <row r="40" spans="1:9" ht="15" customHeight="1">
      <c r="A40" s="4" t="s">
        <v>76</v>
      </c>
      <c r="B40" s="9" t="s">
        <v>77</v>
      </c>
      <c r="C40" s="14" t="s">
        <v>78</v>
      </c>
      <c r="D40" s="18">
        <f>1b!D40-'9b mell'!D40-'9c mell'!D40</f>
        <v>187900</v>
      </c>
      <c r="E40" s="18">
        <f>1b!E40-'9b mell'!E40-'9c mell'!E40</f>
        <v>187900</v>
      </c>
      <c r="F40" s="18">
        <f>1b!F40-'9b mell'!F40-'9c mell'!F40</f>
        <v>0</v>
      </c>
      <c r="G40" s="18">
        <f>1b!G40-'9b mell'!G40-'9c mell'!G40</f>
        <v>0</v>
      </c>
      <c r="H40" s="18">
        <f>1b!H40-'9b mell'!H40-'9c mell'!H40</f>
        <v>0</v>
      </c>
      <c r="I40" s="18">
        <f>1b!I40-'9b mell'!I40-'9c mell'!I40</f>
        <v>0</v>
      </c>
    </row>
    <row r="41" spans="1:9" ht="15" customHeight="1">
      <c r="A41" s="4" t="s">
        <v>79</v>
      </c>
      <c r="B41" s="9" t="s">
        <v>80</v>
      </c>
      <c r="C41" s="14" t="s">
        <v>81</v>
      </c>
      <c r="D41" s="18">
        <f>1b!D41-'9b mell'!D41-'9c mell'!D41</f>
        <v>0</v>
      </c>
      <c r="E41" s="18">
        <f>1b!E41-'9b mell'!E41-'9c mell'!E41</f>
        <v>0</v>
      </c>
      <c r="F41" s="18">
        <f>1b!F41-'9b mell'!F41-'9c mell'!F41</f>
        <v>0</v>
      </c>
      <c r="G41" s="18">
        <f>1b!G41-'9b mell'!G41-'9c mell'!G41</f>
        <v>0</v>
      </c>
      <c r="H41" s="18">
        <f>1b!H41-'9b mell'!H41-'9c mell'!H41</f>
        <v>0</v>
      </c>
      <c r="I41" s="18">
        <f>1b!I41-'9b mell'!I41-'9c mell'!I41</f>
        <v>0</v>
      </c>
    </row>
    <row r="42" spans="1:9" ht="15" customHeight="1">
      <c r="A42" s="4" t="s">
        <v>82</v>
      </c>
      <c r="B42" s="9" t="s">
        <v>83</v>
      </c>
      <c r="C42" s="14" t="s">
        <v>84</v>
      </c>
      <c r="D42" s="18">
        <f>1b!D42-'9b mell'!D42-'9c mell'!D42</f>
        <v>0</v>
      </c>
      <c r="E42" s="18">
        <f>1b!E42-'9b mell'!E42-'9c mell'!E42</f>
        <v>0</v>
      </c>
      <c r="F42" s="18">
        <f>1b!F42-'9b mell'!F42-'9c mell'!F42</f>
        <v>0</v>
      </c>
      <c r="G42" s="18">
        <f>1b!G42-'9b mell'!G42-'9c mell'!G42</f>
        <v>0</v>
      </c>
      <c r="H42" s="18">
        <f>1b!H42-'9b mell'!H42-'9c mell'!H42</f>
        <v>0</v>
      </c>
      <c r="I42" s="18">
        <f>1b!I42-'9b mell'!I42-'9c mell'!I42</f>
        <v>0</v>
      </c>
    </row>
    <row r="43" spans="1:9" ht="15" customHeight="1">
      <c r="A43" s="4" t="s">
        <v>85</v>
      </c>
      <c r="B43" s="9" t="s">
        <v>86</v>
      </c>
      <c r="C43" s="14" t="s">
        <v>87</v>
      </c>
      <c r="D43" s="18">
        <f>1b!D43-'9b mell'!D43-'9c mell'!D43</f>
        <v>10688</v>
      </c>
      <c r="E43" s="18">
        <f>1b!E43-'9b mell'!E43-'9c mell'!E43</f>
        <v>10688</v>
      </c>
      <c r="F43" s="18">
        <f>1b!F43-'9b mell'!F43-'9c mell'!F43</f>
        <v>0</v>
      </c>
      <c r="G43" s="18">
        <f>1b!G43-'9b mell'!G43-'9c mell'!G43</f>
        <v>0</v>
      </c>
      <c r="H43" s="18">
        <f>1b!H43-'9b mell'!H43-'9c mell'!H43</f>
        <v>0</v>
      </c>
      <c r="I43" s="18">
        <f>1b!I43-'9b mell'!I43-'9c mell'!I43</f>
        <v>0</v>
      </c>
    </row>
    <row r="44" spans="1:9" ht="15" customHeight="1">
      <c r="A44" s="4" t="s">
        <v>88</v>
      </c>
      <c r="B44" s="9" t="s">
        <v>89</v>
      </c>
      <c r="C44" s="14" t="s">
        <v>90</v>
      </c>
      <c r="D44" s="18">
        <f>1b!D44-'9b mell'!D44-'9c mell'!D44</f>
        <v>0</v>
      </c>
      <c r="E44" s="18">
        <f>1b!E44-'9b mell'!E44-'9c mell'!E44</f>
        <v>0</v>
      </c>
      <c r="F44" s="18">
        <f>1b!F44-'9b mell'!F44-'9c mell'!F44</f>
        <v>0</v>
      </c>
      <c r="G44" s="18">
        <f>1b!G44-'9b mell'!G44-'9c mell'!G44</f>
        <v>0</v>
      </c>
      <c r="H44" s="18">
        <f>1b!H44-'9b mell'!H44-'9c mell'!H44</f>
        <v>0</v>
      </c>
      <c r="I44" s="18">
        <f>1b!I44-'9b mell'!I44-'9c mell'!I44</f>
        <v>0</v>
      </c>
    </row>
    <row r="45" spans="1:9" ht="15" customHeight="1">
      <c r="A45" s="5" t="s">
        <v>91</v>
      </c>
      <c r="B45" s="10" t="s">
        <v>374</v>
      </c>
      <c r="C45" s="15" t="s">
        <v>92</v>
      </c>
      <c r="D45" s="18">
        <f>1b!D45-'9b mell'!D45-'9c mell'!D45</f>
        <v>198588</v>
      </c>
      <c r="E45" s="18">
        <f>1b!E45-'9b mell'!E45-'9c mell'!E45</f>
        <v>198588</v>
      </c>
      <c r="F45" s="18">
        <f>1b!F45-'9b mell'!F45-'9c mell'!F45</f>
        <v>0</v>
      </c>
      <c r="G45" s="18">
        <f>1b!G45-'9b mell'!G45-'9c mell'!G45</f>
        <v>0</v>
      </c>
      <c r="H45" s="18">
        <f>1b!H45-'9b mell'!H45-'9c mell'!H45</f>
        <v>0</v>
      </c>
      <c r="I45" s="18">
        <f>1b!I45-'9b mell'!I45-'9c mell'!I45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18">
        <f>1b!D46-'9b mell'!D46-'9c mell'!D46</f>
        <v>1413</v>
      </c>
      <c r="E46" s="18">
        <f>1b!E46-'9b mell'!E46-'9c mell'!E46</f>
        <v>1413</v>
      </c>
      <c r="F46" s="18">
        <f>1b!F46-'9b mell'!F46-'9c mell'!F46</f>
        <v>0</v>
      </c>
      <c r="G46" s="18">
        <f>1b!G46-'9b mell'!G46-'9c mell'!G46</f>
        <v>0</v>
      </c>
      <c r="H46" s="18">
        <f>1b!H46-'9b mell'!H46-'9c mell'!H46</f>
        <v>0</v>
      </c>
      <c r="I46" s="18">
        <f>1b!I46-'9b mell'!I46-'9c mell'!I46</f>
        <v>0</v>
      </c>
    </row>
    <row r="47" spans="1:9" ht="15" customHeight="1">
      <c r="A47" s="5" t="s">
        <v>96</v>
      </c>
      <c r="B47" s="10" t="s">
        <v>375</v>
      </c>
      <c r="C47" s="15" t="s">
        <v>97</v>
      </c>
      <c r="D47" s="18">
        <f>1b!D47-'9b mell'!D47-'9c mell'!D47</f>
        <v>284964</v>
      </c>
      <c r="E47" s="18">
        <f>1b!E47-'9b mell'!E47-'9c mell'!E47</f>
        <v>284964</v>
      </c>
      <c r="F47" s="18">
        <f>1b!F47-'9b mell'!F47-'9c mell'!F47</f>
        <v>0</v>
      </c>
      <c r="G47" s="18">
        <f>1b!G47-'9b mell'!G47-'9c mell'!G47</f>
        <v>0</v>
      </c>
      <c r="H47" s="18">
        <f>1b!H47-'9b mell'!H47-'9c mell'!H47</f>
        <v>0</v>
      </c>
      <c r="I47" s="18">
        <f>1b!I47-'9b mell'!I47-'9c mell'!I47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18">
        <f>1b!D48-'9b mell'!D48-'9c mell'!D48</f>
        <v>0</v>
      </c>
      <c r="E48" s="18">
        <f>1b!E48-'9b mell'!E48-'9c mell'!E48</f>
        <v>0</v>
      </c>
      <c r="F48" s="18">
        <f>1b!F48-'9b mell'!F48-'9c mell'!F48</f>
        <v>0</v>
      </c>
      <c r="G48" s="18">
        <f>1b!G48-'9b mell'!G48-'9c mell'!G48</f>
        <v>0</v>
      </c>
      <c r="H48" s="18">
        <f>1b!H48-'9b mell'!H48-'9c mell'!H48</f>
        <v>0</v>
      </c>
      <c r="I48" s="18">
        <f>1b!I48-'9b mell'!I48-'9c mell'!I48</f>
        <v>0</v>
      </c>
    </row>
    <row r="49" spans="1:9" ht="15" customHeight="1">
      <c r="A49" s="4" t="s">
        <v>101</v>
      </c>
      <c r="B49" s="11" t="s">
        <v>102</v>
      </c>
      <c r="C49" s="14" t="s">
        <v>103</v>
      </c>
      <c r="D49" s="18">
        <f>1b!D49-'9b mell'!D49-'9c mell'!D49</f>
        <v>9048</v>
      </c>
      <c r="E49" s="18">
        <f>1b!E49-'9b mell'!E49-'9c mell'!E49</f>
        <v>0</v>
      </c>
      <c r="F49" s="18">
        <f>1b!F49-'9b mell'!F49-'9c mell'!F49</f>
        <v>360</v>
      </c>
      <c r="G49" s="18">
        <f>1b!G49-'9b mell'!G49-'9c mell'!G49</f>
        <v>1050</v>
      </c>
      <c r="H49" s="18">
        <f>1b!H49-'9b mell'!H49-'9c mell'!H49</f>
        <v>6688</v>
      </c>
      <c r="I49" s="18">
        <f>1b!I49-'9b mell'!I49-'9c mell'!I49</f>
        <v>950</v>
      </c>
    </row>
    <row r="50" spans="1:9" ht="15" customHeight="1">
      <c r="A50" s="4" t="s">
        <v>104</v>
      </c>
      <c r="B50" s="11" t="s">
        <v>105</v>
      </c>
      <c r="C50" s="14" t="s">
        <v>106</v>
      </c>
      <c r="D50" s="18">
        <f>1b!D50-'9b mell'!D50-'9c mell'!D50</f>
        <v>2060</v>
      </c>
      <c r="E50" s="18">
        <f>1b!E50-'9b mell'!E50-'9c mell'!E50</f>
        <v>560</v>
      </c>
      <c r="F50" s="18">
        <f>1b!F50-'9b mell'!F50-'9c mell'!F50</f>
        <v>1500</v>
      </c>
      <c r="G50" s="18">
        <f>1b!G50-'9b mell'!G50-'9c mell'!G50</f>
        <v>0</v>
      </c>
      <c r="H50" s="18">
        <f>1b!H50-'9b mell'!H50-'9c mell'!H50</f>
        <v>0</v>
      </c>
      <c r="I50" s="18">
        <f>1b!I50-'9b mell'!I50-'9c mell'!I50</f>
        <v>0</v>
      </c>
    </row>
    <row r="51" spans="1:9" ht="15" customHeight="1">
      <c r="A51" s="4"/>
      <c r="B51" s="27" t="s">
        <v>244</v>
      </c>
      <c r="C51" s="14" t="s">
        <v>329</v>
      </c>
      <c r="D51" s="18">
        <f>1b!D51-'9b mell'!D51-'9c mell'!D51</f>
        <v>1740</v>
      </c>
      <c r="E51" s="18">
        <f>1b!E51-'9b mell'!E51-'9c mell'!E51</f>
        <v>240</v>
      </c>
      <c r="F51" s="18">
        <f>1b!F51-'9b mell'!F51-'9c mell'!F51</f>
        <v>1500</v>
      </c>
      <c r="G51" s="18">
        <f>1b!G51-'9b mell'!G51-'9c mell'!G51</f>
        <v>0</v>
      </c>
      <c r="H51" s="18">
        <f>1b!H51-'9b mell'!H51-'9c mell'!H51</f>
        <v>0</v>
      </c>
      <c r="I51" s="18">
        <f>1b!I51-'9b mell'!I51-'9c mell'!I51</f>
        <v>0</v>
      </c>
    </row>
    <row r="52" spans="1:9" ht="15" customHeight="1">
      <c r="A52" s="4"/>
      <c r="B52" s="27" t="s">
        <v>245</v>
      </c>
      <c r="C52" s="14" t="s">
        <v>330</v>
      </c>
      <c r="D52" s="18">
        <f>1b!D52-'9b mell'!D52-'9c mell'!D52</f>
        <v>320</v>
      </c>
      <c r="E52" s="18">
        <f>1b!E52-'9b mell'!E52-'9c mell'!E52</f>
        <v>320</v>
      </c>
      <c r="F52" s="18">
        <f>1b!F52-'9b mell'!F52-'9c mell'!F52</f>
        <v>0</v>
      </c>
      <c r="G52" s="18">
        <f>1b!G52-'9b mell'!G52-'9c mell'!G52</f>
        <v>0</v>
      </c>
      <c r="H52" s="18">
        <f>1b!H52-'9b mell'!H52-'9c mell'!H52</f>
        <v>0</v>
      </c>
      <c r="I52" s="18">
        <f>1b!I52-'9b mell'!I52-'9c mell'!I52</f>
        <v>0</v>
      </c>
    </row>
    <row r="53" spans="1:9" ht="15" customHeight="1">
      <c r="A53" s="4" t="s">
        <v>107</v>
      </c>
      <c r="B53" s="11" t="s">
        <v>332</v>
      </c>
      <c r="C53" s="14" t="s">
        <v>108</v>
      </c>
      <c r="D53" s="18">
        <f>1b!D53-'9b mell'!D53-'9c mell'!D53</f>
        <v>9601</v>
      </c>
      <c r="E53" s="18">
        <f>1b!E53-'9b mell'!E53-'9c mell'!E53</f>
        <v>9601</v>
      </c>
      <c r="F53" s="18">
        <f>1b!F53-'9b mell'!F53-'9c mell'!F53</f>
        <v>0</v>
      </c>
      <c r="G53" s="18">
        <f>1b!G53-'9b mell'!G53-'9c mell'!G53</f>
        <v>0</v>
      </c>
      <c r="H53" s="18">
        <f>1b!H53-'9b mell'!H53-'9c mell'!H53</f>
        <v>0</v>
      </c>
      <c r="I53" s="18">
        <f>1b!I53-'9b mell'!I53-'9c mell'!I53</f>
        <v>0</v>
      </c>
    </row>
    <row r="54" spans="1:9" ht="15" customHeight="1">
      <c r="A54" s="4" t="s">
        <v>109</v>
      </c>
      <c r="B54" s="11" t="s">
        <v>110</v>
      </c>
      <c r="C54" s="14" t="s">
        <v>111</v>
      </c>
      <c r="D54" s="18">
        <f>1b!D54-'9b mell'!D54-'9c mell'!D54</f>
        <v>12612</v>
      </c>
      <c r="E54" s="18">
        <f>1b!E54-'9b mell'!E54-'9c mell'!E54</f>
        <v>3579</v>
      </c>
      <c r="F54" s="18">
        <f>1b!F54-'9b mell'!F54-'9c mell'!F54</f>
        <v>502</v>
      </c>
      <c r="G54" s="18">
        <f>1b!G54-'9b mell'!G54-'9c mell'!G54</f>
        <v>0</v>
      </c>
      <c r="H54" s="18">
        <f>1b!H54-'9b mell'!H54-'9c mell'!H54</f>
        <v>8531</v>
      </c>
      <c r="I54" s="18">
        <f>1b!I54-'9b mell'!I54-'9c mell'!I54</f>
        <v>0</v>
      </c>
    </row>
    <row r="55" spans="1:9" ht="15" customHeight="1">
      <c r="A55" s="4" t="s">
        <v>112</v>
      </c>
      <c r="B55" s="11" t="s">
        <v>113</v>
      </c>
      <c r="C55" s="14" t="s">
        <v>114</v>
      </c>
      <c r="D55" s="18">
        <f>1b!D55-'9b mell'!D55-'9c mell'!D55</f>
        <v>3886</v>
      </c>
      <c r="E55" s="18">
        <f>1b!E55-'9b mell'!E55-'9c mell'!E55</f>
        <v>3602</v>
      </c>
      <c r="F55" s="18">
        <f>1b!F55-'9b mell'!F55-'9c mell'!F55</f>
        <v>0</v>
      </c>
      <c r="G55" s="18">
        <f>1b!G55-'9b mell'!G55-'9c mell'!G55</f>
        <v>284</v>
      </c>
      <c r="H55" s="18">
        <f>1b!H55-'9b mell'!H55-'9c mell'!H55</f>
        <v>0</v>
      </c>
      <c r="I55" s="18">
        <f>1b!I55-'9b mell'!I55-'9c mell'!I55</f>
        <v>0</v>
      </c>
    </row>
    <row r="56" spans="1:9" ht="15" customHeight="1">
      <c r="A56" s="4" t="s">
        <v>115</v>
      </c>
      <c r="B56" s="11" t="s">
        <v>116</v>
      </c>
      <c r="C56" s="14" t="s">
        <v>117</v>
      </c>
      <c r="D56" s="18">
        <f>1b!D56-'9b mell'!D56-'9c mell'!D56</f>
        <v>4864</v>
      </c>
      <c r="E56" s="18">
        <f>1b!E56-'9b mell'!E56-'9c mell'!E56</f>
        <v>0</v>
      </c>
      <c r="F56" s="18">
        <f>1b!F56-'9b mell'!F56-'9c mell'!F56</f>
        <v>0</v>
      </c>
      <c r="G56" s="18">
        <f>1b!G56-'9b mell'!G56-'9c mell'!G56</f>
        <v>0</v>
      </c>
      <c r="H56" s="18">
        <f>1b!H56-'9b mell'!H56-'9c mell'!H56</f>
        <v>4864</v>
      </c>
      <c r="I56" s="18">
        <f>1b!I56-'9b mell'!I56-'9c mell'!I56</f>
        <v>0</v>
      </c>
    </row>
    <row r="57" spans="1:9" ht="15" customHeight="1">
      <c r="A57" s="4" t="s">
        <v>118</v>
      </c>
      <c r="B57" s="11" t="s">
        <v>119</v>
      </c>
      <c r="C57" s="14" t="s">
        <v>120</v>
      </c>
      <c r="D57" s="18">
        <f>1b!D57-'9b mell'!D57-'9c mell'!D57</f>
        <v>1300</v>
      </c>
      <c r="E57" s="18">
        <f>1b!E57-'9b mell'!E57-'9c mell'!E57</f>
        <v>1300</v>
      </c>
      <c r="F57" s="18">
        <f>1b!F57-'9b mell'!F57-'9c mell'!F57</f>
        <v>0</v>
      </c>
      <c r="G57" s="18">
        <f>1b!G57-'9b mell'!G57-'9c mell'!G57</f>
        <v>0</v>
      </c>
      <c r="H57" s="18">
        <f>1b!H57-'9b mell'!H57-'9c mell'!H57</f>
        <v>0</v>
      </c>
      <c r="I57" s="18">
        <f>1b!I57-'9b mell'!I57-'9c mell'!I57</f>
        <v>0</v>
      </c>
    </row>
    <row r="58" spans="1:9" ht="15" customHeight="1">
      <c r="A58" s="4" t="s">
        <v>121</v>
      </c>
      <c r="B58" s="11" t="s">
        <v>122</v>
      </c>
      <c r="C58" s="14" t="s">
        <v>123</v>
      </c>
      <c r="D58" s="18">
        <f>1b!D58-'9b mell'!D58-'9c mell'!D58</f>
        <v>0</v>
      </c>
      <c r="E58" s="18">
        <f>1b!E58-'9b mell'!E58-'9c mell'!E58</f>
        <v>0</v>
      </c>
      <c r="F58" s="18">
        <f>1b!F58-'9b mell'!F58-'9c mell'!F58</f>
        <v>0</v>
      </c>
      <c r="G58" s="18">
        <f>1b!G58-'9b mell'!G58-'9c mell'!G58</f>
        <v>0</v>
      </c>
      <c r="H58" s="18">
        <f>1b!H58-'9b mell'!H58-'9c mell'!H58</f>
        <v>0</v>
      </c>
      <c r="I58" s="18">
        <f>1b!I58-'9b mell'!I58-'9c mell'!I58</f>
        <v>0</v>
      </c>
    </row>
    <row r="59" spans="1:9" ht="15" customHeight="1">
      <c r="A59" s="4" t="s">
        <v>124</v>
      </c>
      <c r="B59" s="11" t="s">
        <v>125</v>
      </c>
      <c r="C59" s="14" t="s">
        <v>126</v>
      </c>
      <c r="D59" s="18">
        <f>1b!D59-'9b mell'!D59-'9c mell'!D59</f>
        <v>191</v>
      </c>
      <c r="E59" s="18">
        <f>1b!E59-'9b mell'!E59-'9c mell'!E59</f>
        <v>191</v>
      </c>
      <c r="F59" s="18">
        <f>1b!F59-'9b mell'!F59-'9c mell'!F59</f>
        <v>0</v>
      </c>
      <c r="G59" s="18">
        <f>1b!G59-'9b mell'!G59-'9c mell'!G59</f>
        <v>0</v>
      </c>
      <c r="H59" s="18">
        <f>1b!H59-'9b mell'!H59-'9c mell'!H59</f>
        <v>0</v>
      </c>
      <c r="I59" s="18">
        <f>1b!I59-'9b mell'!I59-'9c mell'!I59</f>
        <v>0</v>
      </c>
    </row>
    <row r="60" spans="1:9" ht="15" customHeight="1">
      <c r="A60" s="5" t="s">
        <v>127</v>
      </c>
      <c r="B60" s="12" t="s">
        <v>376</v>
      </c>
      <c r="C60" s="15" t="s">
        <v>128</v>
      </c>
      <c r="D60" s="18">
        <f>1b!D60-'9b mell'!D60-'9c mell'!D60</f>
        <v>43562</v>
      </c>
      <c r="E60" s="18">
        <f>1b!E60-'9b mell'!E60-'9c mell'!E60</f>
        <v>18833</v>
      </c>
      <c r="F60" s="18">
        <f>1b!F60-'9b mell'!F60-'9c mell'!F60</f>
        <v>2362</v>
      </c>
      <c r="G60" s="18">
        <f>1b!G60-'9b mell'!G60-'9c mell'!G60</f>
        <v>1334</v>
      </c>
      <c r="H60" s="18">
        <f>1b!H60-'9b mell'!H60-'9c mell'!H60</f>
        <v>20083</v>
      </c>
      <c r="I60" s="18">
        <f>1b!I60-'9b mell'!I60-'9c mell'!I60</f>
        <v>950</v>
      </c>
    </row>
    <row r="61" spans="1:9" ht="15" customHeight="1">
      <c r="A61" s="4">
        <v>45</v>
      </c>
      <c r="B61" s="11" t="s">
        <v>129</v>
      </c>
      <c r="C61" s="14" t="s">
        <v>130</v>
      </c>
      <c r="D61" s="18">
        <f>1b!D61-'9b mell'!D61-'9c mell'!D61</f>
        <v>0</v>
      </c>
      <c r="E61" s="18">
        <f>1b!E61-'9b mell'!E61-'9c mell'!E61</f>
        <v>0</v>
      </c>
      <c r="F61" s="18">
        <f>1b!F61-'9b mell'!F61-'9c mell'!F61</f>
        <v>0</v>
      </c>
      <c r="G61" s="18">
        <f>1b!G61-'9b mell'!G61-'9c mell'!G61</f>
        <v>0</v>
      </c>
      <c r="H61" s="18">
        <f>1b!H61-'9b mell'!H61-'9c mell'!H61</f>
        <v>0</v>
      </c>
      <c r="I61" s="18">
        <f>1b!I61-'9b mell'!I61-'9c mell'!I61</f>
        <v>0</v>
      </c>
    </row>
    <row r="62" spans="1:9" ht="15" customHeight="1">
      <c r="A62" s="4">
        <v>46</v>
      </c>
      <c r="B62" s="11" t="s">
        <v>131</v>
      </c>
      <c r="C62" s="14" t="s">
        <v>132</v>
      </c>
      <c r="D62" s="18">
        <f>1b!D62-'9b mell'!D62-'9c mell'!D62</f>
        <v>7900</v>
      </c>
      <c r="E62" s="18">
        <f>1b!E62-'9b mell'!E62-'9c mell'!E62</f>
        <v>7900</v>
      </c>
      <c r="F62" s="18">
        <f>1b!F62-'9b mell'!F62-'9c mell'!F62</f>
        <v>0</v>
      </c>
      <c r="G62" s="18">
        <f>1b!G62-'9b mell'!G62-'9c mell'!G62</f>
        <v>0</v>
      </c>
      <c r="H62" s="18">
        <f>1b!H62-'9b mell'!H62-'9c mell'!H62</f>
        <v>0</v>
      </c>
      <c r="I62" s="18">
        <f>1b!I62-'9b mell'!I62-'9c mell'!I62</f>
        <v>0</v>
      </c>
    </row>
    <row r="63" spans="1:9" ht="15" customHeight="1">
      <c r="A63" s="4">
        <v>47</v>
      </c>
      <c r="B63" s="11" t="s">
        <v>133</v>
      </c>
      <c r="C63" s="14" t="s">
        <v>134</v>
      </c>
      <c r="D63" s="18">
        <f>1b!D63-'9b mell'!D63-'9c mell'!D63</f>
        <v>286</v>
      </c>
      <c r="E63" s="18">
        <f>1b!E63-'9b mell'!E63-'9c mell'!E63</f>
        <v>0</v>
      </c>
      <c r="F63" s="18">
        <f>1b!F63-'9b mell'!F63-'9c mell'!F63</f>
        <v>286</v>
      </c>
      <c r="G63" s="18">
        <f>1b!G63-'9b mell'!G63-'9c mell'!G63</f>
        <v>0</v>
      </c>
      <c r="H63" s="18">
        <f>1b!H63-'9b mell'!H63-'9c mell'!H63</f>
        <v>0</v>
      </c>
      <c r="I63" s="18">
        <f>1b!I63-'9b mell'!I63-'9c mell'!I63</f>
        <v>0</v>
      </c>
    </row>
    <row r="64" spans="1:9" ht="15" customHeight="1">
      <c r="A64" s="4">
        <v>48</v>
      </c>
      <c r="B64" s="11" t="s">
        <v>135</v>
      </c>
      <c r="C64" s="14" t="s">
        <v>136</v>
      </c>
      <c r="D64" s="18">
        <f>1b!D64-'9b mell'!D64-'9c mell'!D64</f>
        <v>0</v>
      </c>
      <c r="E64" s="18">
        <f>1b!E64-'9b mell'!E64-'9c mell'!E64</f>
        <v>0</v>
      </c>
      <c r="F64" s="18">
        <f>1b!F64-'9b mell'!F64-'9c mell'!F64</f>
        <v>0</v>
      </c>
      <c r="G64" s="18">
        <f>1b!G64-'9b mell'!G64-'9c mell'!G64</f>
        <v>0</v>
      </c>
      <c r="H64" s="18">
        <f>1b!H64-'9b mell'!H64-'9c mell'!H64</f>
        <v>0</v>
      </c>
      <c r="I64" s="18">
        <f>1b!I64-'9b mell'!I64-'9c mell'!I64</f>
        <v>0</v>
      </c>
    </row>
    <row r="65" spans="1:9" ht="15" customHeight="1">
      <c r="A65" s="4">
        <v>49</v>
      </c>
      <c r="B65" s="11" t="s">
        <v>137</v>
      </c>
      <c r="C65" s="14" t="s">
        <v>138</v>
      </c>
      <c r="D65" s="18">
        <f>1b!D65-'9b mell'!D65-'9c mell'!D65</f>
        <v>0</v>
      </c>
      <c r="E65" s="18">
        <f>1b!E65-'9b mell'!E65-'9c mell'!E65</f>
        <v>0</v>
      </c>
      <c r="F65" s="18">
        <f>1b!F65-'9b mell'!F65-'9c mell'!F65</f>
        <v>0</v>
      </c>
      <c r="G65" s="18">
        <f>1b!G65-'9b mell'!G65-'9c mell'!G65</f>
        <v>0</v>
      </c>
      <c r="H65" s="18">
        <f>1b!H65-'9b mell'!H65-'9c mell'!H65</f>
        <v>0</v>
      </c>
      <c r="I65" s="18">
        <f>1b!I65-'9b mell'!I65-'9c mell'!I65</f>
        <v>0</v>
      </c>
    </row>
    <row r="66" spans="1:9" ht="15" customHeight="1">
      <c r="A66" s="5">
        <v>50</v>
      </c>
      <c r="B66" s="10" t="s">
        <v>377</v>
      </c>
      <c r="C66" s="15" t="s">
        <v>139</v>
      </c>
      <c r="D66" s="18">
        <f>1b!D66-'9b mell'!D66-'9c mell'!D66</f>
        <v>8186</v>
      </c>
      <c r="E66" s="18">
        <f>1b!E66-'9b mell'!E66-'9c mell'!E66</f>
        <v>7900</v>
      </c>
      <c r="F66" s="18">
        <f>1b!F66-'9b mell'!F66-'9c mell'!F66</f>
        <v>286</v>
      </c>
      <c r="G66" s="18">
        <f>1b!G66-'9b mell'!G66-'9c mell'!G66</f>
        <v>0</v>
      </c>
      <c r="H66" s="18">
        <f>1b!H66-'9b mell'!H66-'9c mell'!H66</f>
        <v>0</v>
      </c>
      <c r="I66" s="18">
        <f>1b!I66-'9b mell'!I66-'9c mell'!I66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18">
        <f>1b!D67-'9b mell'!D67-'9c mell'!D67</f>
        <v>0</v>
      </c>
      <c r="E67" s="18">
        <f>1b!E67-'9b mell'!E67-'9c mell'!E67</f>
        <v>0</v>
      </c>
      <c r="F67" s="18">
        <f>1b!F67-'9b mell'!F67-'9c mell'!F67</f>
        <v>0</v>
      </c>
      <c r="G67" s="18">
        <f>1b!G67-'9b mell'!G67-'9c mell'!G67</f>
        <v>0</v>
      </c>
      <c r="H67" s="18">
        <f>1b!H67-'9b mell'!H67-'9c mell'!H67</f>
        <v>0</v>
      </c>
      <c r="I67" s="18">
        <f>1b!I67-'9b mell'!I67-'9c mell'!I67</f>
        <v>0</v>
      </c>
    </row>
    <row r="68" spans="1:9" ht="15" customHeight="1">
      <c r="A68" s="4">
        <v>52</v>
      </c>
      <c r="B68" s="9" t="s">
        <v>142</v>
      </c>
      <c r="C68" s="14" t="s">
        <v>143</v>
      </c>
      <c r="D68" s="18">
        <f>1b!D68-'9b mell'!D68-'9c mell'!D68</f>
        <v>0</v>
      </c>
      <c r="E68" s="18">
        <f>1b!E68-'9b mell'!E68-'9c mell'!E68</f>
        <v>0</v>
      </c>
      <c r="F68" s="18">
        <f>1b!F68-'9b mell'!F68-'9c mell'!F68</f>
        <v>0</v>
      </c>
      <c r="G68" s="18">
        <f>1b!G68-'9b mell'!G68-'9c mell'!G68</f>
        <v>0</v>
      </c>
      <c r="H68" s="18">
        <f>1b!H68-'9b mell'!H68-'9c mell'!H68</f>
        <v>0</v>
      </c>
      <c r="I68" s="18">
        <f>1b!I68-'9b mell'!I68-'9c mell'!I68</f>
        <v>0</v>
      </c>
    </row>
    <row r="69" spans="1:9" ht="15" customHeight="1">
      <c r="A69" s="4">
        <v>53</v>
      </c>
      <c r="B69" s="11" t="s">
        <v>144</v>
      </c>
      <c r="C69" s="14" t="s">
        <v>145</v>
      </c>
      <c r="D69" s="18">
        <f>1b!D69-'9b mell'!D69-'9c mell'!D69</f>
        <v>0</v>
      </c>
      <c r="E69" s="18">
        <f>1b!E69-'9b mell'!E69-'9c mell'!E69</f>
        <v>0</v>
      </c>
      <c r="F69" s="18">
        <f>1b!F69-'9b mell'!F69-'9c mell'!F69</f>
        <v>0</v>
      </c>
      <c r="G69" s="18">
        <f>1b!G69-'9b mell'!G69-'9c mell'!G69</f>
        <v>0</v>
      </c>
      <c r="H69" s="18">
        <f>1b!H69-'9b mell'!H69-'9c mell'!H69</f>
        <v>0</v>
      </c>
      <c r="I69" s="18">
        <f>1b!I69-'9b mell'!I69-'9c mell'!I69</f>
        <v>0</v>
      </c>
    </row>
    <row r="70" spans="1:9" ht="15" customHeight="1">
      <c r="A70" s="5">
        <v>54</v>
      </c>
      <c r="B70" s="10" t="s">
        <v>378</v>
      </c>
      <c r="C70" s="15" t="s">
        <v>146</v>
      </c>
      <c r="D70" s="18">
        <f>1b!D70-'9b mell'!D70-'9c mell'!D70</f>
        <v>0</v>
      </c>
      <c r="E70" s="18">
        <f>1b!E70-'9b mell'!E70-'9c mell'!E70</f>
        <v>0</v>
      </c>
      <c r="F70" s="18">
        <f>1b!F70-'9b mell'!F70-'9c mell'!F70</f>
        <v>0</v>
      </c>
      <c r="G70" s="18">
        <f>1b!G70-'9b mell'!G70-'9c mell'!G70</f>
        <v>0</v>
      </c>
      <c r="H70" s="18">
        <f>1b!H70-'9b mell'!H70-'9c mell'!H70</f>
        <v>0</v>
      </c>
      <c r="I70" s="18">
        <f>1b!I70-'9b mell'!I70-'9c mell'!I70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18">
        <f>1b!D71-'9b mell'!D71-'9c mell'!D71</f>
        <v>0</v>
      </c>
      <c r="E71" s="18">
        <f>1b!E71-'9b mell'!E71-'9c mell'!E71</f>
        <v>0</v>
      </c>
      <c r="F71" s="18">
        <f>1b!F71-'9b mell'!F71-'9c mell'!F71</f>
        <v>0</v>
      </c>
      <c r="G71" s="18">
        <f>1b!G71-'9b mell'!G71-'9c mell'!G71</f>
        <v>0</v>
      </c>
      <c r="H71" s="18">
        <f>1b!H71-'9b mell'!H71-'9c mell'!H71</f>
        <v>0</v>
      </c>
      <c r="I71" s="18">
        <f>1b!I71-'9b mell'!I71-'9c mell'!I71</f>
        <v>0</v>
      </c>
    </row>
    <row r="72" spans="1:9" ht="15" customHeight="1">
      <c r="A72" s="4">
        <v>56</v>
      </c>
      <c r="B72" s="9" t="s">
        <v>149</v>
      </c>
      <c r="C72" s="14" t="s">
        <v>150</v>
      </c>
      <c r="D72" s="18">
        <f>1b!D72-'9b mell'!D72-'9c mell'!D72</f>
        <v>0</v>
      </c>
      <c r="E72" s="18">
        <f>1b!E72-'9b mell'!E72-'9c mell'!E72</f>
        <v>0</v>
      </c>
      <c r="F72" s="18">
        <f>1b!F72-'9b mell'!F72-'9c mell'!F72</f>
        <v>0</v>
      </c>
      <c r="G72" s="18">
        <f>1b!G72-'9b mell'!G72-'9c mell'!G72</f>
        <v>0</v>
      </c>
      <c r="H72" s="18">
        <f>1b!H72-'9b mell'!H72-'9c mell'!H72</f>
        <v>0</v>
      </c>
      <c r="I72" s="18">
        <f>1b!I72-'9b mell'!I72-'9c mell'!I72</f>
        <v>0</v>
      </c>
    </row>
    <row r="73" spans="1:9" ht="15" customHeight="1">
      <c r="A73" s="4">
        <v>57</v>
      </c>
      <c r="B73" s="11" t="s">
        <v>151</v>
      </c>
      <c r="C73" s="14" t="s">
        <v>152</v>
      </c>
      <c r="D73" s="18">
        <f>1b!D73-'9b mell'!D73-'9c mell'!D73</f>
        <v>0</v>
      </c>
      <c r="E73" s="18">
        <f>1b!E73-'9b mell'!E73-'9c mell'!E73</f>
        <v>0</v>
      </c>
      <c r="F73" s="18">
        <f>1b!F73-'9b mell'!F73-'9c mell'!F73</f>
        <v>0</v>
      </c>
      <c r="G73" s="18">
        <f>1b!G73-'9b mell'!G73-'9c mell'!G73</f>
        <v>0</v>
      </c>
      <c r="H73" s="18">
        <f>1b!H73-'9b mell'!H73-'9c mell'!H73</f>
        <v>0</v>
      </c>
      <c r="I73" s="18">
        <f>1b!I73-'9b mell'!I73-'9c mell'!I73</f>
        <v>0</v>
      </c>
    </row>
    <row r="74" spans="1:9" ht="15" customHeight="1" thickBot="1">
      <c r="A74" s="56">
        <v>58</v>
      </c>
      <c r="B74" s="57" t="s">
        <v>379</v>
      </c>
      <c r="C74" s="58" t="s">
        <v>153</v>
      </c>
      <c r="D74" s="18">
        <f>1b!D74-'9b mell'!D74-'9c mell'!D74</f>
        <v>0</v>
      </c>
      <c r="E74" s="18">
        <f>1b!E74-'9b mell'!E74-'9c mell'!E74</f>
        <v>0</v>
      </c>
      <c r="F74" s="18">
        <f>1b!F74-'9b mell'!F74-'9c mell'!F74</f>
        <v>0</v>
      </c>
      <c r="G74" s="18">
        <f>1b!G74-'9b mell'!G74-'9c mell'!G74</f>
        <v>0</v>
      </c>
      <c r="H74" s="18">
        <f>1b!H74-'9b mell'!H74-'9c mell'!H74</f>
        <v>0</v>
      </c>
      <c r="I74" s="18">
        <f>1b!I74-'9b mell'!I74-'9c mell'!I74</f>
        <v>0</v>
      </c>
    </row>
    <row r="75" spans="1:9" ht="15" customHeight="1" thickBot="1">
      <c r="A75" s="61">
        <v>59</v>
      </c>
      <c r="B75" s="62" t="s">
        <v>380</v>
      </c>
      <c r="C75" s="63" t="s">
        <v>154</v>
      </c>
      <c r="D75" s="18">
        <f>1b!D75-'9b mell'!D75-'9c mell'!D75</f>
        <v>784816</v>
      </c>
      <c r="E75" s="18">
        <f>1b!E75-'9b mell'!E75-'9c mell'!E75</f>
        <v>675432</v>
      </c>
      <c r="F75" s="18">
        <f>1b!F75-'9b mell'!F75-'9c mell'!F75</f>
        <v>3871</v>
      </c>
      <c r="G75" s="18">
        <f>1b!G75-'9b mell'!G75-'9c mell'!G75</f>
        <v>83386</v>
      </c>
      <c r="H75" s="18">
        <f>1b!H75-'9b mell'!H75-'9c mell'!H75</f>
        <v>21177</v>
      </c>
      <c r="I75" s="18">
        <f>1b!I75-'9b mell'!I75-'9c mell'!I75</f>
        <v>950</v>
      </c>
    </row>
    <row r="76" spans="1:9" ht="15">
      <c r="A76" s="60">
        <v>60</v>
      </c>
      <c r="B76" s="40" t="s">
        <v>273</v>
      </c>
      <c r="C76" s="44" t="s">
        <v>276</v>
      </c>
      <c r="D76" s="18">
        <f>1b!D76-'9b mell'!D76-'9c mell'!D76</f>
        <v>0</v>
      </c>
      <c r="E76" s="18">
        <f>1b!E76-'9b mell'!E76-'9c mell'!E76</f>
        <v>0</v>
      </c>
      <c r="F76" s="18">
        <f>1b!F76-'9b mell'!F76-'9c mell'!F76</f>
        <v>0</v>
      </c>
      <c r="G76" s="18">
        <f>1b!G76-'9b mell'!G76-'9c mell'!G76</f>
        <v>0</v>
      </c>
      <c r="H76" s="18">
        <f>1b!H76-'9b mell'!H76-'9c mell'!H76</f>
        <v>0</v>
      </c>
      <c r="I76" s="18">
        <f>1b!I76-'9b mell'!I76-'9c mell'!I76</f>
        <v>0</v>
      </c>
    </row>
    <row r="77" spans="1:9" ht="15">
      <c r="A77" s="5">
        <v>61</v>
      </c>
      <c r="B77" s="35" t="s">
        <v>274</v>
      </c>
      <c r="C77" s="45" t="s">
        <v>277</v>
      </c>
      <c r="D77" s="18">
        <f>1b!D77-'9b mell'!D77-'9c mell'!D77</f>
        <v>0</v>
      </c>
      <c r="E77" s="18">
        <f>1b!E77-'9b mell'!E77-'9c mell'!E77</f>
        <v>0</v>
      </c>
      <c r="F77" s="18">
        <f>1b!F77-'9b mell'!F77-'9c mell'!F77</f>
        <v>0</v>
      </c>
      <c r="G77" s="18">
        <f>1b!G77-'9b mell'!G77-'9c mell'!G77</f>
        <v>0</v>
      </c>
      <c r="H77" s="18">
        <f>1b!H77-'9b mell'!H77-'9c mell'!H77</f>
        <v>0</v>
      </c>
      <c r="I77" s="18">
        <f>1b!I77-'9b mell'!I77-'9c mell'!I77</f>
        <v>0</v>
      </c>
    </row>
    <row r="78" spans="1:9" ht="15">
      <c r="A78" s="5">
        <v>62</v>
      </c>
      <c r="B78" s="9" t="s">
        <v>266</v>
      </c>
      <c r="C78" s="45" t="s">
        <v>278</v>
      </c>
      <c r="D78" s="18">
        <f>1b!D78-'9b mell'!D78-'9c mell'!D78</f>
        <v>565881</v>
      </c>
      <c r="E78" s="18">
        <f>1b!E78-'9b mell'!E78-'9c mell'!E78</f>
        <v>530547</v>
      </c>
      <c r="F78" s="18">
        <f>1b!F78-'9b mell'!F78-'9c mell'!F78</f>
        <v>8680</v>
      </c>
      <c r="G78" s="18">
        <f>1b!G78-'9b mell'!G78-'9c mell'!G78</f>
        <v>20933</v>
      </c>
      <c r="H78" s="18">
        <f>1b!H78-'9b mell'!H78-'9c mell'!H78</f>
        <v>4153</v>
      </c>
      <c r="I78" s="18">
        <f>1b!I78-'9b mell'!I78-'9c mell'!I78</f>
        <v>1568</v>
      </c>
    </row>
    <row r="79" spans="1:9" ht="15">
      <c r="A79" s="5">
        <v>63</v>
      </c>
      <c r="B79" s="9" t="s">
        <v>267</v>
      </c>
      <c r="C79" s="45" t="s">
        <v>279</v>
      </c>
      <c r="D79" s="18">
        <f>1b!D79-'9b mell'!D79-'9c mell'!D79</f>
        <v>0</v>
      </c>
      <c r="E79" s="18">
        <f>1b!E79-'9b mell'!E79-'9c mell'!E79</f>
        <v>0</v>
      </c>
      <c r="F79" s="18">
        <f>1b!F79-'9b mell'!F79-'9c mell'!F79</f>
        <v>0</v>
      </c>
      <c r="G79" s="18">
        <f>1b!G79-'9b mell'!G79-'9c mell'!G79</f>
        <v>0</v>
      </c>
      <c r="H79" s="18">
        <f>1b!H79-'9b mell'!H79-'9c mell'!H79</f>
        <v>0</v>
      </c>
      <c r="I79" s="18">
        <f>1b!I79-'9b mell'!I79-'9c mell'!I79</f>
        <v>0</v>
      </c>
    </row>
    <row r="80" spans="1:9" ht="15">
      <c r="A80" s="5">
        <v>64</v>
      </c>
      <c r="B80" s="10" t="s">
        <v>381</v>
      </c>
      <c r="C80" s="45" t="s">
        <v>280</v>
      </c>
      <c r="D80" s="18">
        <f>1b!D80-'9b mell'!D80-'9c mell'!D80</f>
        <v>565881</v>
      </c>
      <c r="E80" s="18">
        <f>1b!E80-'9b mell'!E80-'9c mell'!E80</f>
        <v>530547</v>
      </c>
      <c r="F80" s="18">
        <f>1b!F80-'9b mell'!F80-'9c mell'!F80</f>
        <v>8680</v>
      </c>
      <c r="G80" s="18">
        <f>1b!G80-'9b mell'!G80-'9c mell'!G80</f>
        <v>20933</v>
      </c>
      <c r="H80" s="18">
        <f>1b!H80-'9b mell'!H80-'9c mell'!H80</f>
        <v>4153</v>
      </c>
      <c r="I80" s="18">
        <f>1b!I80-'9b mell'!I80-'9c mell'!I80</f>
        <v>1568</v>
      </c>
    </row>
    <row r="81" spans="1:9" ht="15">
      <c r="A81" s="5">
        <v>65</v>
      </c>
      <c r="B81" s="34" t="s">
        <v>268</v>
      </c>
      <c r="C81" s="45" t="s">
        <v>281</v>
      </c>
      <c r="D81" s="18">
        <f>1b!D81-'9b mell'!D81-'9c mell'!D81</f>
        <v>19602</v>
      </c>
      <c r="E81" s="18">
        <f>1b!E81-'9b mell'!E81-'9c mell'!E81</f>
        <v>19602</v>
      </c>
      <c r="F81" s="18">
        <f>1b!F81-'9b mell'!F81-'9c mell'!F81</f>
        <v>0</v>
      </c>
      <c r="G81" s="18">
        <f>1b!G81-'9b mell'!G81-'9c mell'!G81</f>
        <v>0</v>
      </c>
      <c r="H81" s="18">
        <f>1b!H81-'9b mell'!H81-'9c mell'!H81</f>
        <v>0</v>
      </c>
      <c r="I81" s="18">
        <f>1b!I81-'9b mell'!I81-'9c mell'!I81</f>
        <v>0</v>
      </c>
    </row>
    <row r="82" spans="1:9" ht="15">
      <c r="A82" s="5">
        <v>66</v>
      </c>
      <c r="B82" s="34" t="s">
        <v>269</v>
      </c>
      <c r="C82" s="45" t="s">
        <v>282</v>
      </c>
      <c r="D82" s="18">
        <f>1b!D82-'9b mell'!D82-'9c mell'!D82</f>
        <v>0</v>
      </c>
      <c r="E82" s="18">
        <f>1b!E82-'9b mell'!E82-'9c mell'!E82</f>
        <v>0</v>
      </c>
      <c r="F82" s="18">
        <f>1b!F82-'9b mell'!F82-'9c mell'!F82</f>
        <v>0</v>
      </c>
      <c r="G82" s="18">
        <f>1b!G82-'9b mell'!G82-'9c mell'!G82</f>
        <v>0</v>
      </c>
      <c r="H82" s="18">
        <f>1b!H82-'9b mell'!H82-'9c mell'!H82</f>
        <v>0</v>
      </c>
      <c r="I82" s="18">
        <f>1b!I82-'9b mell'!I82-'9c mell'!I82</f>
        <v>0</v>
      </c>
    </row>
    <row r="83" spans="1:9" ht="15">
      <c r="A83" s="5">
        <v>67</v>
      </c>
      <c r="B83" s="34" t="s">
        <v>270</v>
      </c>
      <c r="C83" s="45" t="s">
        <v>283</v>
      </c>
      <c r="D83" s="18">
        <f>1b!D83-'9b mell'!D83-'9c mell'!D83</f>
        <v>463034</v>
      </c>
      <c r="E83" s="18">
        <f>1b!E83-'9b mell'!E83-'9c mell'!E83</f>
        <v>0</v>
      </c>
      <c r="F83" s="18">
        <f>1b!F83-'9b mell'!F83-'9c mell'!F83</f>
        <v>151940</v>
      </c>
      <c r="G83" s="18">
        <f>1b!G83-'9b mell'!G83-'9c mell'!G83</f>
        <v>141514</v>
      </c>
      <c r="H83" s="18">
        <f>1b!H83-'9b mell'!H83-'9c mell'!H83</f>
        <v>114857</v>
      </c>
      <c r="I83" s="18">
        <f>1b!I83-'9b mell'!I83-'9c mell'!I83</f>
        <v>54723</v>
      </c>
    </row>
    <row r="84" spans="1:9" ht="15">
      <c r="A84" s="5">
        <v>68</v>
      </c>
      <c r="B84" s="34" t="s">
        <v>271</v>
      </c>
      <c r="C84" s="45" t="s">
        <v>284</v>
      </c>
      <c r="D84" s="18">
        <f>1b!D84-'9b mell'!D84-'9c mell'!D84</f>
        <v>0</v>
      </c>
      <c r="E84" s="18">
        <f>1b!E84-'9b mell'!E84-'9c mell'!E84</f>
        <v>0</v>
      </c>
      <c r="F84" s="18">
        <f>1b!F84-'9b mell'!F84-'9c mell'!F84</f>
        <v>0</v>
      </c>
      <c r="G84" s="18">
        <f>1b!G84-'9b mell'!G84-'9c mell'!G84</f>
        <v>0</v>
      </c>
      <c r="H84" s="18">
        <f>1b!H84-'9b mell'!H84-'9c mell'!H84</f>
        <v>0</v>
      </c>
      <c r="I84" s="18">
        <f>1b!I84-'9b mell'!I84-'9c mell'!I84</f>
        <v>0</v>
      </c>
    </row>
    <row r="85" spans="1:9" ht="15">
      <c r="A85" s="5">
        <v>69</v>
      </c>
      <c r="B85" s="11" t="s">
        <v>272</v>
      </c>
      <c r="C85" s="45" t="s">
        <v>285</v>
      </c>
      <c r="D85" s="18">
        <f>1b!D85-'9b mell'!D85-'9c mell'!D85</f>
        <v>0</v>
      </c>
      <c r="E85" s="18">
        <f>1b!E85-'9b mell'!E85-'9c mell'!E85</f>
        <v>0</v>
      </c>
      <c r="F85" s="18">
        <f>1b!F85-'9b mell'!F85-'9c mell'!F85</f>
        <v>0</v>
      </c>
      <c r="G85" s="18">
        <f>1b!G85-'9b mell'!G85-'9c mell'!G85</f>
        <v>0</v>
      </c>
      <c r="H85" s="18">
        <f>1b!H85-'9b mell'!H85-'9c mell'!H85</f>
        <v>0</v>
      </c>
      <c r="I85" s="18">
        <f>1b!I85-'9b mell'!I85-'9c mell'!I85</f>
        <v>0</v>
      </c>
    </row>
    <row r="86" spans="1:9" ht="15">
      <c r="A86" s="5">
        <v>70</v>
      </c>
      <c r="B86" s="12" t="s">
        <v>382</v>
      </c>
      <c r="C86" s="45" t="s">
        <v>286</v>
      </c>
      <c r="D86" s="18">
        <f>1b!D86-'9b mell'!D86-'9c mell'!D86</f>
        <v>1048517</v>
      </c>
      <c r="E86" s="18">
        <f>1b!E86-'9b mell'!E86-'9c mell'!E86</f>
        <v>550149</v>
      </c>
      <c r="F86" s="18">
        <f>1b!F86-'9b mell'!F86-'9c mell'!F86</f>
        <v>160620</v>
      </c>
      <c r="G86" s="18">
        <f>1b!G86-'9b mell'!G86-'9c mell'!G86</f>
        <v>162447</v>
      </c>
      <c r="H86" s="18">
        <f>1b!H86-'9b mell'!H86-'9c mell'!H86</f>
        <v>119010</v>
      </c>
      <c r="I86" s="18">
        <f>1b!I86-'9b mell'!I86-'9c mell'!I86</f>
        <v>56291</v>
      </c>
    </row>
    <row r="87" spans="1:9" ht="15">
      <c r="A87" s="5">
        <v>71</v>
      </c>
      <c r="B87" s="35" t="s">
        <v>275</v>
      </c>
      <c r="C87" s="45" t="s">
        <v>287</v>
      </c>
      <c r="D87" s="18">
        <f>1b!D87-'9b mell'!D87-'9c mell'!D87</f>
        <v>0</v>
      </c>
      <c r="E87" s="18">
        <f>1b!E87-'9b mell'!E87-'9c mell'!E87</f>
        <v>0</v>
      </c>
      <c r="F87" s="18">
        <f>1b!F87-'9b mell'!F87-'9c mell'!F87</f>
        <v>0</v>
      </c>
      <c r="G87" s="18">
        <f>1b!G87-'9b mell'!G87-'9c mell'!G87</f>
        <v>0</v>
      </c>
      <c r="H87" s="18">
        <f>1b!H87-'9b mell'!H87-'9c mell'!H87</f>
        <v>0</v>
      </c>
      <c r="I87" s="18">
        <f>1b!I87-'9b mell'!I87-'9c mell'!I87</f>
        <v>0</v>
      </c>
    </row>
    <row r="88" spans="1:9" ht="15">
      <c r="A88" s="5">
        <v>72</v>
      </c>
      <c r="B88" s="35" t="s">
        <v>383</v>
      </c>
      <c r="C88" s="45" t="s">
        <v>288</v>
      </c>
      <c r="D88" s="18">
        <f>1b!D88-'9b mell'!D88-'9c mell'!D88</f>
        <v>1048517</v>
      </c>
      <c r="E88" s="18">
        <f>1b!E88-'9b mell'!E88-'9c mell'!E88</f>
        <v>550149</v>
      </c>
      <c r="F88" s="18">
        <f>1b!F88-'9b mell'!F88-'9c mell'!F88</f>
        <v>160620</v>
      </c>
      <c r="G88" s="18">
        <f>1b!G88-'9b mell'!G88-'9c mell'!G88</f>
        <v>162447</v>
      </c>
      <c r="H88" s="18">
        <f>1b!H88-'9b mell'!H88-'9c mell'!H88</f>
        <v>119010</v>
      </c>
      <c r="I88" s="18">
        <f>1b!I88-'9b mell'!I88-'9c mell'!I88</f>
        <v>56291</v>
      </c>
    </row>
    <row r="89" spans="1:9" ht="15.75" thickBot="1">
      <c r="A89" s="212">
        <v>73</v>
      </c>
      <c r="B89" s="246" t="s">
        <v>384</v>
      </c>
      <c r="C89" s="246"/>
      <c r="D89" s="255">
        <f>1b!D89-'9b mell'!D89-'9c mell'!D89</f>
        <v>1833333</v>
      </c>
      <c r="E89" s="255">
        <f>1b!E89-'9b mell'!E89-'9c mell'!E89</f>
        <v>1225581</v>
      </c>
      <c r="F89" s="255">
        <f>1b!F89-'9b mell'!F89-'9c mell'!F89</f>
        <v>164491</v>
      </c>
      <c r="G89" s="255">
        <f>1b!G89-'9b mell'!G89-'9c mell'!G89</f>
        <v>245833</v>
      </c>
      <c r="H89" s="255">
        <f>1b!H89-'9b mell'!H89-'9c mell'!H89</f>
        <v>140187</v>
      </c>
      <c r="I89" s="255">
        <f>1b!I89-'9b mell'!I89-'9c mell'!I89</f>
        <v>57241</v>
      </c>
    </row>
    <row r="90" spans="1:9" ht="15.75" thickTop="1">
      <c r="A90" s="22">
        <v>1</v>
      </c>
      <c r="B90" s="26" t="s">
        <v>359</v>
      </c>
      <c r="C90" s="24" t="s">
        <v>155</v>
      </c>
      <c r="D90" s="213">
        <f>2d!D8-'9b mell'!D90-'9c mell'!D90</f>
        <v>350126</v>
      </c>
      <c r="E90" s="213">
        <f>2d!E8-'9b mell'!E90-'9c mell'!E90</f>
        <v>31752</v>
      </c>
      <c r="F90" s="213">
        <f>2d!F8-'9b mell'!F90-'9c mell'!F90</f>
        <v>100364</v>
      </c>
      <c r="G90" s="213">
        <f>2d!G8-'9b mell'!G90-'9c mell'!G90</f>
        <v>124634</v>
      </c>
      <c r="H90" s="213">
        <f>2d!H8-'9b mell'!H90-'9c mell'!H90</f>
        <v>73916</v>
      </c>
      <c r="I90" s="213">
        <f>2d!I8-'9b mell'!I90-'9c mell'!I90</f>
        <v>19460</v>
      </c>
    </row>
    <row r="91" spans="1:9" ht="15">
      <c r="A91" s="22">
        <v>2</v>
      </c>
      <c r="B91" s="10" t="s">
        <v>156</v>
      </c>
      <c r="C91" s="24" t="s">
        <v>157</v>
      </c>
      <c r="D91" s="213">
        <f>2d!D9-'9b mell'!D91-'9c mell'!D91</f>
        <v>86578</v>
      </c>
      <c r="E91" s="213">
        <f>2d!E9-'9b mell'!E91-'9c mell'!E91</f>
        <v>9574</v>
      </c>
      <c r="F91" s="213">
        <f>2d!F9-'9b mell'!F91-'9c mell'!F91</f>
        <v>28550</v>
      </c>
      <c r="G91" s="213">
        <f>2d!G9-'9b mell'!G91-'9c mell'!G91</f>
        <v>23291</v>
      </c>
      <c r="H91" s="213">
        <f>2d!H9-'9b mell'!H91-'9c mell'!H91</f>
        <v>19812</v>
      </c>
      <c r="I91" s="213">
        <f>2d!I9-'9b mell'!I91-'9c mell'!I91</f>
        <v>5351</v>
      </c>
    </row>
    <row r="92" spans="1:9" ht="15">
      <c r="A92" s="22">
        <v>3</v>
      </c>
      <c r="B92" s="10" t="s">
        <v>360</v>
      </c>
      <c r="C92" s="24" t="s">
        <v>158</v>
      </c>
      <c r="D92" s="213">
        <f>2d!D10-'9b mell'!D92-'9c mell'!D92</f>
        <v>267096</v>
      </c>
      <c r="E92" s="213">
        <f>2d!E10-'9b mell'!E92-'9c mell'!E92</f>
        <v>82280</v>
      </c>
      <c r="F92" s="213">
        <f>2d!F10-'9b mell'!F92-'9c mell'!F92</f>
        <v>28620</v>
      </c>
      <c r="G92" s="213">
        <f>2d!G10-'9b mell'!G92-'9c mell'!G92</f>
        <v>82210</v>
      </c>
      <c r="H92" s="213">
        <f>2d!H10-'9b mell'!H92-'9c mell'!H92</f>
        <v>45195</v>
      </c>
      <c r="I92" s="213">
        <f>2d!I10-'9b mell'!I92-'9c mell'!I92</f>
        <v>28791</v>
      </c>
    </row>
    <row r="93" spans="1:9" ht="15">
      <c r="A93" s="22">
        <v>4</v>
      </c>
      <c r="B93" s="11" t="s">
        <v>159</v>
      </c>
      <c r="C93" s="23" t="s">
        <v>160</v>
      </c>
      <c r="D93" s="213">
        <f>2d!D11-'9b mell'!D93-'9c mell'!D93</f>
        <v>0</v>
      </c>
      <c r="E93" s="213">
        <f>2d!E11-'9b mell'!E93-'9c mell'!E93</f>
        <v>0</v>
      </c>
      <c r="F93" s="213">
        <f>2d!F11-'9b mell'!F93-'9c mell'!F93</f>
        <v>0</v>
      </c>
      <c r="G93" s="213">
        <f>2d!G11-'9b mell'!G93-'9c mell'!G93</f>
        <v>0</v>
      </c>
      <c r="H93" s="213">
        <f>2d!H11-'9b mell'!H93-'9c mell'!H93</f>
        <v>0</v>
      </c>
      <c r="I93" s="213">
        <f>2d!I11-'9b mell'!I93-'9c mell'!I93</f>
        <v>0</v>
      </c>
    </row>
    <row r="94" spans="1:9" ht="15">
      <c r="A94" s="22">
        <v>5</v>
      </c>
      <c r="B94" s="11" t="s">
        <v>161</v>
      </c>
      <c r="C94" s="23" t="s">
        <v>162</v>
      </c>
      <c r="D94" s="213">
        <f>2d!D12-'9b mell'!D94-'9c mell'!D94</f>
        <v>2958</v>
      </c>
      <c r="E94" s="213">
        <f>2d!E12-'9b mell'!E94-'9c mell'!E94</f>
        <v>2958</v>
      </c>
      <c r="F94" s="213">
        <f>2d!F12-'9b mell'!F94-'9c mell'!F94</f>
        <v>0</v>
      </c>
      <c r="G94" s="213">
        <f>2d!G12-'9b mell'!G94-'9c mell'!G94</f>
        <v>0</v>
      </c>
      <c r="H94" s="213">
        <f>2d!H12-'9b mell'!H94-'9c mell'!H94</f>
        <v>0</v>
      </c>
      <c r="I94" s="213">
        <f>2d!I12-'9b mell'!I94-'9c mell'!I94</f>
        <v>0</v>
      </c>
    </row>
    <row r="95" spans="1:9" ht="15">
      <c r="A95" s="22">
        <v>6</v>
      </c>
      <c r="B95" s="28" t="s">
        <v>163</v>
      </c>
      <c r="C95" s="23" t="s">
        <v>164</v>
      </c>
      <c r="D95" s="213">
        <f>2d!D13-'9b mell'!D95-'9c mell'!D95</f>
        <v>0</v>
      </c>
      <c r="E95" s="213">
        <f>2d!E13-'9b mell'!E95-'9c mell'!E95</f>
        <v>0</v>
      </c>
      <c r="F95" s="213">
        <f>2d!F13-'9b mell'!F95-'9c mell'!F95</f>
        <v>0</v>
      </c>
      <c r="G95" s="213">
        <f>2d!G13-'9b mell'!G95-'9c mell'!G95</f>
        <v>0</v>
      </c>
      <c r="H95" s="213">
        <f>2d!H13-'9b mell'!H95-'9c mell'!H95</f>
        <v>0</v>
      </c>
      <c r="I95" s="213">
        <f>2d!I13-'9b mell'!I95-'9c mell'!I95</f>
        <v>0</v>
      </c>
    </row>
    <row r="96" spans="1:9" ht="15">
      <c r="A96" s="22">
        <v>7</v>
      </c>
      <c r="B96" s="28" t="s">
        <v>165</v>
      </c>
      <c r="C96" s="23" t="s">
        <v>166</v>
      </c>
      <c r="D96" s="213">
        <f>2d!D14-'9b mell'!D96-'9c mell'!D96</f>
        <v>0</v>
      </c>
      <c r="E96" s="213">
        <f>2d!E14-'9b mell'!E96-'9c mell'!E96</f>
        <v>0</v>
      </c>
      <c r="F96" s="213">
        <f>2d!F14-'9b mell'!F96-'9c mell'!F96</f>
        <v>0</v>
      </c>
      <c r="G96" s="213">
        <f>2d!G14-'9b mell'!G96-'9c mell'!G96</f>
        <v>0</v>
      </c>
      <c r="H96" s="213">
        <f>2d!H14-'9b mell'!H96-'9c mell'!H96</f>
        <v>0</v>
      </c>
      <c r="I96" s="213">
        <f>2d!I14-'9b mell'!I96-'9c mell'!I96</f>
        <v>0</v>
      </c>
    </row>
    <row r="97" spans="1:9" ht="15">
      <c r="A97" s="22">
        <v>8</v>
      </c>
      <c r="B97" s="28" t="s">
        <v>167</v>
      </c>
      <c r="C97" s="23" t="s">
        <v>168</v>
      </c>
      <c r="D97" s="213">
        <f>2d!D15-'9b mell'!D97-'9c mell'!D97</f>
        <v>0</v>
      </c>
      <c r="E97" s="213">
        <f>2d!E15-'9b mell'!E97-'9c mell'!E97</f>
        <v>0</v>
      </c>
      <c r="F97" s="213">
        <f>2d!F15-'9b mell'!F97-'9c mell'!F97</f>
        <v>0</v>
      </c>
      <c r="G97" s="213">
        <f>2d!G15-'9b mell'!G97-'9c mell'!G97</f>
        <v>0</v>
      </c>
      <c r="H97" s="213">
        <f>2d!H15-'9b mell'!H97-'9c mell'!H97</f>
        <v>0</v>
      </c>
      <c r="I97" s="213">
        <f>2d!I15-'9b mell'!I97-'9c mell'!I97</f>
        <v>0</v>
      </c>
    </row>
    <row r="98" spans="1:9" ht="15">
      <c r="A98" s="22">
        <v>9</v>
      </c>
      <c r="B98" s="11" t="s">
        <v>169</v>
      </c>
      <c r="C98" s="23" t="s">
        <v>170</v>
      </c>
      <c r="D98" s="213">
        <f>2d!D16-'9b mell'!D98-'9c mell'!D98</f>
        <v>0</v>
      </c>
      <c r="E98" s="213">
        <f>2d!E16-'9b mell'!E98-'9c mell'!E98</f>
        <v>0</v>
      </c>
      <c r="F98" s="213">
        <f>2d!F16-'9b mell'!F98-'9c mell'!F98</f>
        <v>0</v>
      </c>
      <c r="G98" s="213">
        <f>2d!G16-'9b mell'!G98-'9c mell'!G98</f>
        <v>0</v>
      </c>
      <c r="H98" s="213">
        <f>2d!H16-'9b mell'!H98-'9c mell'!H98</f>
        <v>0</v>
      </c>
      <c r="I98" s="213">
        <f>2d!I16-'9b mell'!I98-'9c mell'!I98</f>
        <v>0</v>
      </c>
    </row>
    <row r="99" spans="1:9" ht="15">
      <c r="A99" s="22">
        <v>10</v>
      </c>
      <c r="B99" s="11" t="s">
        <v>171</v>
      </c>
      <c r="C99" s="23" t="s">
        <v>172</v>
      </c>
      <c r="D99" s="213">
        <f>2d!D17-'9b mell'!D99-'9c mell'!D99</f>
        <v>2500</v>
      </c>
      <c r="E99" s="213">
        <f>2d!E17-'9b mell'!E99-'9c mell'!E99</f>
        <v>2500</v>
      </c>
      <c r="F99" s="213">
        <f>2d!F17-'9b mell'!F99-'9c mell'!F99</f>
        <v>0</v>
      </c>
      <c r="G99" s="213">
        <f>2d!G17-'9b mell'!G99-'9c mell'!G99</f>
        <v>0</v>
      </c>
      <c r="H99" s="213">
        <f>2d!H17-'9b mell'!H99-'9c mell'!H99</f>
        <v>0</v>
      </c>
      <c r="I99" s="213">
        <f>2d!I17-'9b mell'!I99-'9c mell'!I99</f>
        <v>0</v>
      </c>
    </row>
    <row r="100" spans="1:9" ht="15">
      <c r="A100" s="22">
        <v>11</v>
      </c>
      <c r="B100" s="11" t="s">
        <v>173</v>
      </c>
      <c r="C100" s="23" t="s">
        <v>174</v>
      </c>
      <c r="D100" s="213">
        <f>2d!D18-'9b mell'!D100-'9c mell'!D100</f>
        <v>19500</v>
      </c>
      <c r="E100" s="213">
        <f>2d!E18-'9b mell'!E100-'9c mell'!E100</f>
        <v>19500</v>
      </c>
      <c r="F100" s="213">
        <f>2d!F18-'9b mell'!F100-'9c mell'!F100</f>
        <v>0</v>
      </c>
      <c r="G100" s="213">
        <f>2d!G18-'9b mell'!G100-'9c mell'!G100</f>
        <v>0</v>
      </c>
      <c r="H100" s="213">
        <f>2d!H18-'9b mell'!H100-'9c mell'!H100</f>
        <v>0</v>
      </c>
      <c r="I100" s="213">
        <f>2d!I18-'9b mell'!I100-'9c mell'!I100</f>
        <v>0</v>
      </c>
    </row>
    <row r="101" spans="1:9" ht="15">
      <c r="A101" s="22">
        <v>12</v>
      </c>
      <c r="B101" s="12" t="s">
        <v>361</v>
      </c>
      <c r="C101" s="24" t="s">
        <v>175</v>
      </c>
      <c r="D101" s="213">
        <f>2d!D19-'9b mell'!D101-'9c mell'!D101</f>
        <v>24958</v>
      </c>
      <c r="E101" s="213">
        <f>2d!E19-'9b mell'!E101-'9c mell'!E101</f>
        <v>24958</v>
      </c>
      <c r="F101" s="213">
        <f>2d!F19-'9b mell'!F101-'9c mell'!F101</f>
        <v>0</v>
      </c>
      <c r="G101" s="213">
        <f>2d!G19-'9b mell'!G101-'9c mell'!G101</f>
        <v>0</v>
      </c>
      <c r="H101" s="213">
        <f>2d!H19-'9b mell'!H101-'9c mell'!H101</f>
        <v>0</v>
      </c>
      <c r="I101" s="213">
        <f>2d!I19-'9b mell'!I101-'9c mell'!I101</f>
        <v>0</v>
      </c>
    </row>
    <row r="102" spans="1:9" ht="15">
      <c r="A102" s="22">
        <v>13</v>
      </c>
      <c r="B102" s="29" t="s">
        <v>176</v>
      </c>
      <c r="C102" s="23" t="s">
        <v>177</v>
      </c>
      <c r="D102" s="213">
        <f>2d!D20-'9b mell'!D102-'9c mell'!D102</f>
        <v>0</v>
      </c>
      <c r="E102" s="213">
        <f>2d!E20-'9b mell'!E102-'9c mell'!E102</f>
        <v>0</v>
      </c>
      <c r="F102" s="213">
        <f>2d!F20-'9b mell'!F102-'9c mell'!F102</f>
        <v>0</v>
      </c>
      <c r="G102" s="213">
        <f>2d!G20-'9b mell'!G102-'9c mell'!G102</f>
        <v>0</v>
      </c>
      <c r="H102" s="213">
        <f>2d!H20-'9b mell'!H102-'9c mell'!H102</f>
        <v>0</v>
      </c>
      <c r="I102" s="213">
        <f>2d!I20-'9b mell'!I102-'9c mell'!I102</f>
        <v>0</v>
      </c>
    </row>
    <row r="103" spans="1:9" ht="15">
      <c r="A103" s="22">
        <v>14</v>
      </c>
      <c r="B103" s="29" t="s">
        <v>178</v>
      </c>
      <c r="C103" s="23" t="s">
        <v>179</v>
      </c>
      <c r="D103" s="213">
        <f>2d!D21-'9b mell'!D103-'9c mell'!D103</f>
        <v>22</v>
      </c>
      <c r="E103" s="213">
        <f>2d!E21-'9b mell'!E103-'9c mell'!E103</f>
        <v>22</v>
      </c>
      <c r="F103" s="213">
        <f>2d!F21-'9b mell'!F103-'9c mell'!F103</f>
        <v>0</v>
      </c>
      <c r="G103" s="213">
        <f>2d!G21-'9b mell'!G103-'9c mell'!G103</f>
        <v>0</v>
      </c>
      <c r="H103" s="213">
        <f>2d!H21-'9b mell'!H103-'9c mell'!H103</f>
        <v>0</v>
      </c>
      <c r="I103" s="213">
        <f>2d!I21-'9b mell'!I103-'9c mell'!I103</f>
        <v>0</v>
      </c>
    </row>
    <row r="104" spans="1:9" ht="25.5">
      <c r="A104" s="22">
        <v>15</v>
      </c>
      <c r="B104" s="29" t="s">
        <v>180</v>
      </c>
      <c r="C104" s="23" t="s">
        <v>181</v>
      </c>
      <c r="D104" s="213">
        <f>2d!D22-'9b mell'!D104-'9c mell'!D104</f>
        <v>0</v>
      </c>
      <c r="E104" s="213">
        <f>2d!E22-'9b mell'!E104-'9c mell'!E104</f>
        <v>0</v>
      </c>
      <c r="F104" s="213">
        <f>2d!F22-'9b mell'!F104-'9c mell'!F104</f>
        <v>0</v>
      </c>
      <c r="G104" s="213">
        <f>2d!G22-'9b mell'!G104-'9c mell'!G104</f>
        <v>0</v>
      </c>
      <c r="H104" s="213">
        <f>2d!H22-'9b mell'!H104-'9c mell'!H104</f>
        <v>0</v>
      </c>
      <c r="I104" s="213">
        <f>2d!I22-'9b mell'!I104-'9c mell'!I104</f>
        <v>0</v>
      </c>
    </row>
    <row r="105" spans="1:9" ht="25.5">
      <c r="A105" s="22">
        <v>16</v>
      </c>
      <c r="B105" s="29" t="s">
        <v>182</v>
      </c>
      <c r="C105" s="23" t="s">
        <v>183</v>
      </c>
      <c r="D105" s="213">
        <f>2d!D23-'9b mell'!D105-'9c mell'!D105</f>
        <v>0</v>
      </c>
      <c r="E105" s="213">
        <f>2d!E23-'9b mell'!E105-'9c mell'!E105</f>
        <v>0</v>
      </c>
      <c r="F105" s="213">
        <f>2d!F23-'9b mell'!F105-'9c mell'!F105</f>
        <v>0</v>
      </c>
      <c r="G105" s="213">
        <f>2d!G23-'9b mell'!G105-'9c mell'!G105</f>
        <v>0</v>
      </c>
      <c r="H105" s="213">
        <f>2d!H23-'9b mell'!H105-'9c mell'!H105</f>
        <v>0</v>
      </c>
      <c r="I105" s="213">
        <f>2d!I23-'9b mell'!I105-'9c mell'!I105</f>
        <v>0</v>
      </c>
    </row>
    <row r="106" spans="1:9" ht="25.5">
      <c r="A106" s="22">
        <v>17</v>
      </c>
      <c r="B106" s="29" t="s">
        <v>184</v>
      </c>
      <c r="C106" s="23" t="s">
        <v>185</v>
      </c>
      <c r="D106" s="213">
        <f>2d!D24-'9b mell'!D106-'9c mell'!D106</f>
        <v>0</v>
      </c>
      <c r="E106" s="213">
        <f>2d!E24-'9b mell'!E106-'9c mell'!E106</f>
        <v>0</v>
      </c>
      <c r="F106" s="213">
        <f>2d!F24-'9b mell'!F106-'9c mell'!F106</f>
        <v>0</v>
      </c>
      <c r="G106" s="213">
        <f>2d!G24-'9b mell'!G106-'9c mell'!G106</f>
        <v>0</v>
      </c>
      <c r="H106" s="213">
        <f>2d!H24-'9b mell'!H106-'9c mell'!H106</f>
        <v>0</v>
      </c>
      <c r="I106" s="213">
        <f>2d!I24-'9b mell'!I106-'9c mell'!I106</f>
        <v>0</v>
      </c>
    </row>
    <row r="107" spans="1:9" ht="15">
      <c r="A107" s="22">
        <v>18</v>
      </c>
      <c r="B107" s="29" t="s">
        <v>186</v>
      </c>
      <c r="C107" s="23" t="s">
        <v>187</v>
      </c>
      <c r="D107" s="213">
        <f>2d!D25-'9b mell'!D107-'9c mell'!D107</f>
        <v>130882</v>
      </c>
      <c r="E107" s="213">
        <f>2d!E25-'9b mell'!E107-'9c mell'!E107</f>
        <v>130882</v>
      </c>
      <c r="F107" s="213">
        <f>2d!F25-'9b mell'!F107-'9c mell'!F107</f>
        <v>0</v>
      </c>
      <c r="G107" s="213">
        <f>2d!G25-'9b mell'!G107-'9c mell'!G107</f>
        <v>0</v>
      </c>
      <c r="H107" s="213">
        <f>2d!H25-'9b mell'!H107-'9c mell'!H107</f>
        <v>0</v>
      </c>
      <c r="I107" s="213">
        <f>2d!I25-'9b mell'!I107-'9c mell'!I107</f>
        <v>0</v>
      </c>
    </row>
    <row r="108" spans="1:9" ht="15">
      <c r="A108" s="21"/>
      <c r="B108" s="9" t="s">
        <v>289</v>
      </c>
      <c r="C108" s="23" t="s">
        <v>295</v>
      </c>
      <c r="D108" s="213">
        <f>2d!D26-'9b mell'!D108-'9c mell'!D108</f>
        <v>0</v>
      </c>
      <c r="E108" s="213">
        <f>2d!E26-'9b mell'!E108-'9c mell'!E108</f>
        <v>0</v>
      </c>
      <c r="F108" s="213">
        <f>2d!F26-'9b mell'!F108-'9c mell'!F108</f>
        <v>0</v>
      </c>
      <c r="G108" s="213">
        <f>2d!G26-'9b mell'!G108-'9c mell'!G108</f>
        <v>0</v>
      </c>
      <c r="H108" s="213">
        <f>2d!H26-'9b mell'!H108-'9c mell'!H108</f>
        <v>0</v>
      </c>
      <c r="I108" s="213">
        <f>2d!I26-'9b mell'!I108-'9c mell'!I108</f>
        <v>0</v>
      </c>
    </row>
    <row r="109" spans="1:9" ht="15">
      <c r="A109" s="21"/>
      <c r="B109" s="9" t="s">
        <v>290</v>
      </c>
      <c r="C109" s="23" t="s">
        <v>296</v>
      </c>
      <c r="D109" s="213">
        <f>2d!D27-'9b mell'!D109-'9c mell'!D109</f>
        <v>0</v>
      </c>
      <c r="E109" s="213">
        <f>2d!E27-'9b mell'!E109-'9c mell'!E109</f>
        <v>0</v>
      </c>
      <c r="F109" s="213">
        <f>2d!F27-'9b mell'!F109-'9c mell'!F109</f>
        <v>0</v>
      </c>
      <c r="G109" s="213">
        <f>2d!G27-'9b mell'!G109-'9c mell'!G109</f>
        <v>0</v>
      </c>
      <c r="H109" s="213">
        <f>2d!H27-'9b mell'!H109-'9c mell'!H109</f>
        <v>0</v>
      </c>
      <c r="I109" s="213">
        <f>2d!I27-'9b mell'!I109-'9c mell'!I109</f>
        <v>0</v>
      </c>
    </row>
    <row r="110" spans="1:9" ht="15">
      <c r="A110" s="21"/>
      <c r="B110" s="9" t="s">
        <v>291</v>
      </c>
      <c r="C110" s="23" t="s">
        <v>297</v>
      </c>
      <c r="D110" s="213">
        <f>2d!D28-'9b mell'!D110-'9c mell'!D110</f>
        <v>0</v>
      </c>
      <c r="E110" s="213">
        <f>2d!E28-'9b mell'!E110-'9c mell'!E110</f>
        <v>0</v>
      </c>
      <c r="F110" s="213">
        <f>2d!F28-'9b mell'!F110-'9c mell'!F110</f>
        <v>0</v>
      </c>
      <c r="G110" s="213">
        <f>2d!G28-'9b mell'!G110-'9c mell'!G110</f>
        <v>0</v>
      </c>
      <c r="H110" s="213">
        <f>2d!H28-'9b mell'!H110-'9c mell'!H110</f>
        <v>0</v>
      </c>
      <c r="I110" s="213">
        <f>2d!I28-'9b mell'!I110-'9c mell'!I110</f>
        <v>0</v>
      </c>
    </row>
    <row r="111" spans="1:9" ht="15">
      <c r="A111" s="21"/>
      <c r="B111" s="9" t="s">
        <v>292</v>
      </c>
      <c r="C111" s="23" t="s">
        <v>298</v>
      </c>
      <c r="D111" s="213">
        <f>2d!D29-'9b mell'!D111-'9c mell'!D111</f>
        <v>0</v>
      </c>
      <c r="E111" s="213">
        <f>2d!E29-'9b mell'!E111-'9c mell'!E111</f>
        <v>0</v>
      </c>
      <c r="F111" s="213">
        <f>2d!F29-'9b mell'!F111-'9c mell'!F111</f>
        <v>0</v>
      </c>
      <c r="G111" s="213">
        <f>2d!G29-'9b mell'!G111-'9c mell'!G111</f>
        <v>0</v>
      </c>
      <c r="H111" s="213">
        <f>2d!H29-'9b mell'!H111-'9c mell'!H111</f>
        <v>0</v>
      </c>
      <c r="I111" s="213">
        <f>2d!I29-'9b mell'!I111-'9c mell'!I111</f>
        <v>0</v>
      </c>
    </row>
    <row r="112" spans="1:9" ht="15">
      <c r="A112" s="21"/>
      <c r="B112" s="9" t="s">
        <v>293</v>
      </c>
      <c r="C112" s="23" t="s">
        <v>355</v>
      </c>
      <c r="D112" s="213">
        <f>2d!D30-'9b mell'!D112-'9c mell'!D112</f>
        <v>3510</v>
      </c>
      <c r="E112" s="213">
        <f>2d!E30-'9b mell'!E112-'9c mell'!E112</f>
        <v>3510</v>
      </c>
      <c r="F112" s="213">
        <f>2d!F30-'9b mell'!F112-'9c mell'!F112</f>
        <v>0</v>
      </c>
      <c r="G112" s="213">
        <f>2d!G30-'9b mell'!G112-'9c mell'!G112</f>
        <v>0</v>
      </c>
      <c r="H112" s="213">
        <f>2d!H30-'9b mell'!H112-'9c mell'!H112</f>
        <v>0</v>
      </c>
      <c r="I112" s="213">
        <f>2d!I30-'9b mell'!I112-'9c mell'!I112</f>
        <v>0</v>
      </c>
    </row>
    <row r="113" spans="1:9" ht="15">
      <c r="A113" s="21"/>
      <c r="B113" s="9" t="s">
        <v>354</v>
      </c>
      <c r="C113" s="23" t="s">
        <v>357</v>
      </c>
      <c r="D113" s="213">
        <f>2d!D31-'9b mell'!D113-'9c mell'!D113</f>
        <v>95501</v>
      </c>
      <c r="E113" s="213">
        <f>2d!E31-'9b mell'!E113-'9c mell'!E113</f>
        <v>95501</v>
      </c>
      <c r="F113" s="213">
        <f>2d!F31-'9b mell'!F113-'9c mell'!F113</f>
        <v>0</v>
      </c>
      <c r="G113" s="213">
        <f>2d!G31-'9b mell'!G113-'9c mell'!G113</f>
        <v>0</v>
      </c>
      <c r="H113" s="213">
        <f>2d!H31-'9b mell'!H113-'9c mell'!H113</f>
        <v>0</v>
      </c>
      <c r="I113" s="213">
        <f>2d!I31-'9b mell'!I113-'9c mell'!I113</f>
        <v>0</v>
      </c>
    </row>
    <row r="114" spans="1:9" ht="15">
      <c r="A114" s="21"/>
      <c r="B114" s="9" t="s">
        <v>356</v>
      </c>
      <c r="C114" s="23" t="s">
        <v>358</v>
      </c>
      <c r="D114" s="213">
        <f>2d!D32-'9b mell'!D114-'9c mell'!D114</f>
        <v>31371</v>
      </c>
      <c r="E114" s="213">
        <f>2d!E32-'9b mell'!E114-'9c mell'!E114</f>
        <v>31371</v>
      </c>
      <c r="F114" s="213">
        <f>2d!F32-'9b mell'!F114-'9c mell'!F114</f>
        <v>0</v>
      </c>
      <c r="G114" s="213">
        <f>2d!G32-'9b mell'!G114-'9c mell'!G114</f>
        <v>0</v>
      </c>
      <c r="H114" s="213">
        <f>2d!H32-'9b mell'!H114-'9c mell'!H114</f>
        <v>0</v>
      </c>
      <c r="I114" s="213">
        <f>2d!I32-'9b mell'!I114-'9c mell'!I114</f>
        <v>0</v>
      </c>
    </row>
    <row r="115" spans="1:9" ht="15">
      <c r="A115" s="21"/>
      <c r="B115" s="27" t="s">
        <v>527</v>
      </c>
      <c r="C115" s="23" t="s">
        <v>299</v>
      </c>
      <c r="D115" s="213">
        <f>2d!D33-'9b mell'!D115-'9c mell'!D115</f>
        <v>500</v>
      </c>
      <c r="E115" s="213">
        <f>2d!E33-'9b mell'!E115-'9c mell'!E115</f>
        <v>500</v>
      </c>
      <c r="F115" s="213">
        <f>2d!F33-'9b mell'!F115-'9c mell'!F115</f>
        <v>0</v>
      </c>
      <c r="G115" s="213">
        <f>2d!G33-'9b mell'!G115-'9c mell'!G115</f>
        <v>0</v>
      </c>
      <c r="H115" s="213">
        <f>2d!H33-'9b mell'!H115-'9c mell'!H115</f>
        <v>0</v>
      </c>
      <c r="I115" s="213">
        <f>2d!I33-'9b mell'!I115-'9c mell'!I115</f>
        <v>0</v>
      </c>
    </row>
    <row r="116" spans="1:9" ht="25.5">
      <c r="A116" s="21">
        <v>19</v>
      </c>
      <c r="B116" s="29" t="s">
        <v>188</v>
      </c>
      <c r="C116" s="23" t="s">
        <v>189</v>
      </c>
      <c r="D116" s="213">
        <f>2d!D34-'9b mell'!D116-'9c mell'!D116</f>
        <v>0</v>
      </c>
      <c r="E116" s="213">
        <f>2d!E34-'9b mell'!E116-'9c mell'!E116</f>
        <v>0</v>
      </c>
      <c r="F116" s="213">
        <f>2d!F34-'9b mell'!F116-'9c mell'!F116</f>
        <v>0</v>
      </c>
      <c r="G116" s="213">
        <f>2d!G34-'9b mell'!G116-'9c mell'!G116</f>
        <v>0</v>
      </c>
      <c r="H116" s="213">
        <f>2d!H34-'9b mell'!H116-'9c mell'!H116</f>
        <v>0</v>
      </c>
      <c r="I116" s="213">
        <f>2d!I34-'9b mell'!I116-'9c mell'!I116</f>
        <v>0</v>
      </c>
    </row>
    <row r="117" spans="1:9" ht="25.5">
      <c r="A117" s="21">
        <v>20</v>
      </c>
      <c r="B117" s="29" t="s">
        <v>190</v>
      </c>
      <c r="C117" s="23" t="s">
        <v>191</v>
      </c>
      <c r="D117" s="213">
        <f>2d!D35-'9b mell'!D117-'9c mell'!D117</f>
        <v>0</v>
      </c>
      <c r="E117" s="213">
        <f>2d!E35-'9b mell'!E117-'9c mell'!E117</f>
        <v>0</v>
      </c>
      <c r="F117" s="213">
        <f>2d!F35-'9b mell'!F117-'9c mell'!F117</f>
        <v>0</v>
      </c>
      <c r="G117" s="213">
        <f>2d!G35-'9b mell'!G117-'9c mell'!G117</f>
        <v>0</v>
      </c>
      <c r="H117" s="213">
        <f>2d!H35-'9b mell'!H117-'9c mell'!H117</f>
        <v>0</v>
      </c>
      <c r="I117" s="213">
        <f>2d!I35-'9b mell'!I117-'9c mell'!I117</f>
        <v>0</v>
      </c>
    </row>
    <row r="118" spans="1:9" ht="15">
      <c r="A118" s="21">
        <v>21</v>
      </c>
      <c r="B118" s="29" t="s">
        <v>192</v>
      </c>
      <c r="C118" s="23" t="s">
        <v>193</v>
      </c>
      <c r="D118" s="213">
        <f>2d!D36-'9b mell'!D118-'9c mell'!D118</f>
        <v>0</v>
      </c>
      <c r="E118" s="213">
        <f>2d!E36-'9b mell'!E118-'9c mell'!E118</f>
        <v>0</v>
      </c>
      <c r="F118" s="213">
        <f>2d!F36-'9b mell'!F118-'9c mell'!F118</f>
        <v>0</v>
      </c>
      <c r="G118" s="213">
        <f>2d!G36-'9b mell'!G118-'9c mell'!G118</f>
        <v>0</v>
      </c>
      <c r="H118" s="213">
        <f>2d!H36-'9b mell'!H118-'9c mell'!H118</f>
        <v>0</v>
      </c>
      <c r="I118" s="213">
        <f>2d!I36-'9b mell'!I118-'9c mell'!I118</f>
        <v>0</v>
      </c>
    </row>
    <row r="119" spans="1:9" ht="15">
      <c r="A119" s="21">
        <v>22</v>
      </c>
      <c r="B119" s="30" t="s">
        <v>194</v>
      </c>
      <c r="C119" s="23" t="s">
        <v>195</v>
      </c>
      <c r="D119" s="213">
        <f>2d!D37-'9b mell'!D119-'9c mell'!D119</f>
        <v>0</v>
      </c>
      <c r="E119" s="213">
        <f>2d!E37-'9b mell'!E119-'9c mell'!E119</f>
        <v>0</v>
      </c>
      <c r="F119" s="213">
        <f>2d!F37-'9b mell'!F119-'9c mell'!F119</f>
        <v>0</v>
      </c>
      <c r="G119" s="213">
        <f>2d!G37-'9b mell'!G119-'9c mell'!G119</f>
        <v>0</v>
      </c>
      <c r="H119" s="213">
        <f>2d!H37-'9b mell'!H119-'9c mell'!H119</f>
        <v>0</v>
      </c>
      <c r="I119" s="213">
        <f>2d!I37-'9b mell'!I119-'9c mell'!I119</f>
        <v>0</v>
      </c>
    </row>
    <row r="120" spans="1:9" ht="15">
      <c r="A120" s="21">
        <v>23</v>
      </c>
      <c r="B120" s="29" t="s">
        <v>196</v>
      </c>
      <c r="C120" s="23" t="s">
        <v>197</v>
      </c>
      <c r="D120" s="213">
        <f>2d!D38-'9b mell'!D120-'9c mell'!D120</f>
        <v>1351</v>
      </c>
      <c r="E120" s="213">
        <f>2d!E38-'9b mell'!E120-'9c mell'!E120</f>
        <v>1351</v>
      </c>
      <c r="F120" s="213">
        <f>2d!F38-'9b mell'!F120-'9c mell'!F120</f>
        <v>0</v>
      </c>
      <c r="G120" s="213">
        <f>2d!G38-'9b mell'!G120-'9c mell'!G120</f>
        <v>0</v>
      </c>
      <c r="H120" s="213">
        <f>2d!H38-'9b mell'!H120-'9c mell'!H120</f>
        <v>0</v>
      </c>
      <c r="I120" s="213">
        <f>2d!I38-'9b mell'!I120-'9c mell'!I120</f>
        <v>0</v>
      </c>
    </row>
    <row r="121" spans="1:9" ht="15">
      <c r="A121" s="21">
        <v>24</v>
      </c>
      <c r="B121" s="30" t="s">
        <v>198</v>
      </c>
      <c r="C121" s="23" t="s">
        <v>199</v>
      </c>
      <c r="D121" s="213">
        <f>2d!D39-'9b mell'!D121-'9c mell'!D121</f>
        <v>195888</v>
      </c>
      <c r="E121" s="213">
        <f>2d!E39-'9b mell'!E121-'9c mell'!E121</f>
        <v>195888</v>
      </c>
      <c r="F121" s="213">
        <f>2d!F39-'9b mell'!F121-'9c mell'!F121</f>
        <v>0</v>
      </c>
      <c r="G121" s="213">
        <f>2d!G39-'9b mell'!G121-'9c mell'!G121</f>
        <v>0</v>
      </c>
      <c r="H121" s="213">
        <f>2d!H39-'9b mell'!H121-'9c mell'!H121</f>
        <v>0</v>
      </c>
      <c r="I121" s="213">
        <f>2d!I39-'9b mell'!I121-'9c mell'!I121</f>
        <v>0</v>
      </c>
    </row>
    <row r="122" spans="1:9" ht="15">
      <c r="A122" s="21">
        <v>25</v>
      </c>
      <c r="B122" s="12" t="s">
        <v>362</v>
      </c>
      <c r="C122" s="24" t="s">
        <v>200</v>
      </c>
      <c r="D122" s="213">
        <f>2d!D40-'9b mell'!D122-'9c mell'!D122</f>
        <v>328143</v>
      </c>
      <c r="E122" s="213">
        <f>2d!E40-'9b mell'!E122-'9c mell'!E122</f>
        <v>328143</v>
      </c>
      <c r="F122" s="213">
        <f>2d!F40-'9b mell'!F122-'9c mell'!F122</f>
        <v>0</v>
      </c>
      <c r="G122" s="213">
        <f>2d!G40-'9b mell'!G122-'9c mell'!G122</f>
        <v>0</v>
      </c>
      <c r="H122" s="213">
        <f>2d!H40-'9b mell'!H122-'9c mell'!H122</f>
        <v>0</v>
      </c>
      <c r="I122" s="213">
        <f>2d!I40-'9b mell'!I122-'9c mell'!I122</f>
        <v>0</v>
      </c>
    </row>
    <row r="123" spans="1:9" ht="15">
      <c r="A123" s="21">
        <v>26</v>
      </c>
      <c r="B123" s="31" t="s">
        <v>201</v>
      </c>
      <c r="C123" s="23" t="s">
        <v>202</v>
      </c>
      <c r="D123" s="213">
        <f>2d!D41-'9b mell'!D123-'9c mell'!D123</f>
        <v>4265</v>
      </c>
      <c r="E123" s="213">
        <f>2d!E41-'9b mell'!E123-'9c mell'!E123</f>
        <v>2522</v>
      </c>
      <c r="F123" s="213">
        <f>2d!F41-'9b mell'!F123-'9c mell'!F123</f>
        <v>1476</v>
      </c>
      <c r="G123" s="213">
        <f>2d!G41-'9b mell'!G123-'9c mell'!G123</f>
        <v>267</v>
      </c>
      <c r="H123" s="213">
        <f>2d!H41-'9b mell'!H123-'9c mell'!H123</f>
        <v>0</v>
      </c>
      <c r="I123" s="213">
        <f>2d!I41-'9b mell'!I123-'9c mell'!I123</f>
        <v>0</v>
      </c>
    </row>
    <row r="124" spans="1:9" ht="15">
      <c r="A124" s="21">
        <v>27</v>
      </c>
      <c r="B124" s="31" t="s">
        <v>203</v>
      </c>
      <c r="C124" s="23" t="s">
        <v>204</v>
      </c>
      <c r="D124" s="213">
        <f>2d!D42-'9b mell'!D124-'9c mell'!D124</f>
        <v>49241</v>
      </c>
      <c r="E124" s="213">
        <f>2d!E42-'9b mell'!E124-'9c mell'!E124</f>
        <v>48887</v>
      </c>
      <c r="F124" s="213">
        <f>2d!F42-'9b mell'!F124-'9c mell'!F124</f>
        <v>0</v>
      </c>
      <c r="G124" s="213">
        <f>2d!G42-'9b mell'!G124-'9c mell'!G124</f>
        <v>354</v>
      </c>
      <c r="H124" s="213">
        <f>2d!H42-'9b mell'!H124-'9c mell'!H124</f>
        <v>0</v>
      </c>
      <c r="I124" s="213">
        <f>2d!I42-'9b mell'!I124-'9c mell'!I124</f>
        <v>0</v>
      </c>
    </row>
    <row r="125" spans="1:9" ht="15">
      <c r="A125" s="21">
        <v>28</v>
      </c>
      <c r="B125" s="31" t="s">
        <v>205</v>
      </c>
      <c r="C125" s="23" t="s">
        <v>206</v>
      </c>
      <c r="D125" s="213">
        <f>2d!D43-'9b mell'!D125-'9c mell'!D125</f>
        <v>3446</v>
      </c>
      <c r="E125" s="213">
        <f>2d!E43-'9b mell'!E125-'9c mell'!E125</f>
        <v>0</v>
      </c>
      <c r="F125" s="213">
        <f>2d!F43-'9b mell'!F125-'9c mell'!F125</f>
        <v>2626</v>
      </c>
      <c r="G125" s="213">
        <f>2d!G43-'9b mell'!G125-'9c mell'!G125</f>
        <v>465</v>
      </c>
      <c r="H125" s="213">
        <f>2d!H43-'9b mell'!H125-'9c mell'!H125</f>
        <v>40</v>
      </c>
      <c r="I125" s="213">
        <f>2d!I43-'9b mell'!I125-'9c mell'!I125</f>
        <v>315</v>
      </c>
    </row>
    <row r="126" spans="1:9" ht="15">
      <c r="A126" s="21">
        <v>29</v>
      </c>
      <c r="B126" s="31" t="s">
        <v>207</v>
      </c>
      <c r="C126" s="23" t="s">
        <v>208</v>
      </c>
      <c r="D126" s="213">
        <f>2d!D44-'9b mell'!D126-'9c mell'!D126</f>
        <v>22706</v>
      </c>
      <c r="E126" s="213">
        <f>2d!E44-'9b mell'!E126-'9c mell'!E126</f>
        <v>7000</v>
      </c>
      <c r="F126" s="213">
        <f>2d!F44-'9b mell'!F126-'9c mell'!F126</f>
        <v>976</v>
      </c>
      <c r="G126" s="213">
        <f>2d!G44-'9b mell'!G126-'9c mell'!G126</f>
        <v>11075</v>
      </c>
      <c r="H126" s="213">
        <f>2d!H44-'9b mell'!H126-'9c mell'!H126</f>
        <v>956</v>
      </c>
      <c r="I126" s="213">
        <f>2d!I44-'9b mell'!I126-'9c mell'!I126</f>
        <v>2699</v>
      </c>
    </row>
    <row r="127" spans="1:9" ht="15">
      <c r="A127" s="21">
        <v>30</v>
      </c>
      <c r="B127" s="14" t="s">
        <v>209</v>
      </c>
      <c r="C127" s="23" t="s">
        <v>210</v>
      </c>
      <c r="D127" s="213">
        <f>2d!D45-'9b mell'!D127-'9c mell'!D127</f>
        <v>0</v>
      </c>
      <c r="E127" s="213">
        <f>2d!E45-'9b mell'!E127-'9c mell'!E127</f>
        <v>0</v>
      </c>
      <c r="F127" s="213">
        <f>2d!F45-'9b mell'!F127-'9c mell'!F127</f>
        <v>0</v>
      </c>
      <c r="G127" s="213">
        <f>2d!G45-'9b mell'!G127-'9c mell'!G127</f>
        <v>0</v>
      </c>
      <c r="H127" s="213">
        <f>2d!H45-'9b mell'!H127-'9c mell'!H127</f>
        <v>0</v>
      </c>
      <c r="I127" s="213">
        <f>2d!I45-'9b mell'!I127-'9c mell'!I127</f>
        <v>0</v>
      </c>
    </row>
    <row r="128" spans="1:9" ht="15">
      <c r="A128" s="21">
        <v>31</v>
      </c>
      <c r="B128" s="14" t="s">
        <v>211</v>
      </c>
      <c r="C128" s="23" t="s">
        <v>212</v>
      </c>
      <c r="D128" s="213">
        <f>2d!D46-'9b mell'!D128-'9c mell'!D128</f>
        <v>0</v>
      </c>
      <c r="E128" s="213">
        <f>2d!E46-'9b mell'!E128-'9c mell'!E128</f>
        <v>0</v>
      </c>
      <c r="F128" s="213">
        <f>2d!F46-'9b mell'!F128-'9c mell'!F128</f>
        <v>0</v>
      </c>
      <c r="G128" s="213">
        <f>2d!G46-'9b mell'!G128-'9c mell'!G128</f>
        <v>0</v>
      </c>
      <c r="H128" s="213">
        <f>2d!H46-'9b mell'!H128-'9c mell'!H128</f>
        <v>0</v>
      </c>
      <c r="I128" s="213">
        <f>2d!I46-'9b mell'!I128-'9c mell'!I128</f>
        <v>0</v>
      </c>
    </row>
    <row r="129" spans="1:9" ht="15">
      <c r="A129" s="21">
        <v>32</v>
      </c>
      <c r="B129" s="14" t="s">
        <v>213</v>
      </c>
      <c r="C129" s="23" t="s">
        <v>214</v>
      </c>
      <c r="D129" s="213">
        <f>2d!D47-'9b mell'!D129-'9c mell'!D129</f>
        <v>21447</v>
      </c>
      <c r="E129" s="213">
        <f>2d!E47-'9b mell'!E129-'9c mell'!E129</f>
        <v>15900</v>
      </c>
      <c r="F129" s="213">
        <f>2d!F47-'9b mell'!F129-'9c mell'!F129</f>
        <v>1371</v>
      </c>
      <c r="G129" s="213">
        <f>2d!G47-'9b mell'!G129-'9c mell'!G129</f>
        <v>3283</v>
      </c>
      <c r="H129" s="213">
        <f>2d!H47-'9b mell'!H129-'9c mell'!H129</f>
        <v>268</v>
      </c>
      <c r="I129" s="213">
        <f>2d!I47-'9b mell'!I129-'9c mell'!I129</f>
        <v>625</v>
      </c>
    </row>
    <row r="130" spans="1:9" ht="15">
      <c r="A130" s="21">
        <v>33</v>
      </c>
      <c r="B130" s="15" t="s">
        <v>363</v>
      </c>
      <c r="C130" s="24" t="s">
        <v>215</v>
      </c>
      <c r="D130" s="213">
        <f>2d!D48-'9b mell'!D130-'9c mell'!D130</f>
        <v>101105</v>
      </c>
      <c r="E130" s="213">
        <f>2d!E48-'9b mell'!E130-'9c mell'!E130</f>
        <v>74309</v>
      </c>
      <c r="F130" s="213">
        <f>2d!F48-'9b mell'!F130-'9c mell'!F130</f>
        <v>6449</v>
      </c>
      <c r="G130" s="213">
        <f>2d!G48-'9b mell'!G130-'9c mell'!G130</f>
        <v>15444</v>
      </c>
      <c r="H130" s="213">
        <f>2d!H48-'9b mell'!H130-'9c mell'!H130</f>
        <v>1264</v>
      </c>
      <c r="I130" s="213">
        <f>2d!I48-'9b mell'!I130-'9c mell'!I130</f>
        <v>3639</v>
      </c>
    </row>
    <row r="131" spans="1:9" ht="15">
      <c r="A131" s="21">
        <v>34</v>
      </c>
      <c r="B131" s="11" t="s">
        <v>216</v>
      </c>
      <c r="C131" s="23" t="s">
        <v>217</v>
      </c>
      <c r="D131" s="213">
        <f>2d!D49-'9b mell'!D131-'9c mell'!D131</f>
        <v>140262</v>
      </c>
      <c r="E131" s="213">
        <f>2d!E49-'9b mell'!E131-'9c mell'!E131</f>
        <v>140262</v>
      </c>
      <c r="F131" s="213">
        <f>2d!F49-'9b mell'!F131-'9c mell'!F131</f>
        <v>0</v>
      </c>
      <c r="G131" s="213">
        <f>2d!G49-'9b mell'!G131-'9c mell'!G131</f>
        <v>0</v>
      </c>
      <c r="H131" s="213">
        <f>2d!H49-'9b mell'!H131-'9c mell'!H131</f>
        <v>0</v>
      </c>
      <c r="I131" s="213">
        <f>2d!I49-'9b mell'!I131-'9c mell'!I131</f>
        <v>0</v>
      </c>
    </row>
    <row r="132" spans="1:9" ht="15">
      <c r="A132" s="21">
        <v>35</v>
      </c>
      <c r="B132" s="11" t="s">
        <v>218</v>
      </c>
      <c r="C132" s="23" t="s">
        <v>219</v>
      </c>
      <c r="D132" s="213">
        <f>2d!D50-'9b mell'!D132-'9c mell'!D132</f>
        <v>300</v>
      </c>
      <c r="E132" s="213">
        <f>2d!E50-'9b mell'!E132-'9c mell'!E132</f>
        <v>0</v>
      </c>
      <c r="F132" s="213">
        <f>2d!F50-'9b mell'!F132-'9c mell'!F132</f>
        <v>300</v>
      </c>
      <c r="G132" s="213">
        <f>2d!G50-'9b mell'!G132-'9c mell'!G132</f>
        <v>0</v>
      </c>
      <c r="H132" s="213">
        <f>2d!H50-'9b mell'!H132-'9c mell'!H132</f>
        <v>0</v>
      </c>
      <c r="I132" s="213">
        <f>2d!I50-'9b mell'!I132-'9c mell'!I132</f>
        <v>0</v>
      </c>
    </row>
    <row r="133" spans="1:9" ht="15">
      <c r="A133" s="21">
        <v>36</v>
      </c>
      <c r="B133" s="11" t="s">
        <v>220</v>
      </c>
      <c r="C133" s="23" t="s">
        <v>221</v>
      </c>
      <c r="D133" s="213">
        <f>2d!D51-'9b mell'!D133-'9c mell'!D133</f>
        <v>1284</v>
      </c>
      <c r="E133" s="213">
        <f>2d!E51-'9b mell'!E133-'9c mell'!E133</f>
        <v>984</v>
      </c>
      <c r="F133" s="213">
        <f>2d!F51-'9b mell'!F133-'9c mell'!F133</f>
        <v>100</v>
      </c>
      <c r="G133" s="213">
        <f>2d!G51-'9b mell'!G133-'9c mell'!G133</f>
        <v>200</v>
      </c>
      <c r="H133" s="213">
        <f>2d!H51-'9b mell'!H133-'9c mell'!H133</f>
        <v>0</v>
      </c>
      <c r="I133" s="213">
        <f>2d!I51-'9b mell'!I133-'9c mell'!I133</f>
        <v>0</v>
      </c>
    </row>
    <row r="134" spans="1:9" ht="15">
      <c r="A134" s="21">
        <v>37</v>
      </c>
      <c r="B134" s="11" t="s">
        <v>222</v>
      </c>
      <c r="C134" s="23" t="s">
        <v>223</v>
      </c>
      <c r="D134" s="213">
        <f>2d!D52-'9b mell'!D134-'9c mell'!D134</f>
        <v>38298</v>
      </c>
      <c r="E134" s="213">
        <f>2d!E52-'9b mell'!E134-'9c mell'!E134</f>
        <v>38136</v>
      </c>
      <c r="F134" s="213">
        <f>2d!F52-'9b mell'!F134-'9c mell'!F134</f>
        <v>108</v>
      </c>
      <c r="G134" s="213">
        <f>2d!G52-'9b mell'!G134-'9c mell'!G134</f>
        <v>54</v>
      </c>
      <c r="H134" s="213">
        <f>2d!H52-'9b mell'!H134-'9c mell'!H134</f>
        <v>0</v>
      </c>
      <c r="I134" s="213">
        <f>2d!I52-'9b mell'!I134-'9c mell'!I134</f>
        <v>0</v>
      </c>
    </row>
    <row r="135" spans="1:9" ht="15">
      <c r="A135" s="21">
        <v>38</v>
      </c>
      <c r="B135" s="12" t="s">
        <v>364</v>
      </c>
      <c r="C135" s="24" t="s">
        <v>224</v>
      </c>
      <c r="D135" s="213">
        <f>2d!D53-'9b mell'!D135-'9c mell'!D135</f>
        <v>180144</v>
      </c>
      <c r="E135" s="213">
        <f>2d!E53-'9b mell'!E135-'9c mell'!E135</f>
        <v>179382</v>
      </c>
      <c r="F135" s="213">
        <f>2d!F53-'9b mell'!F135-'9c mell'!F135</f>
        <v>508</v>
      </c>
      <c r="G135" s="213">
        <f>2d!G53-'9b mell'!G135-'9c mell'!G135</f>
        <v>254</v>
      </c>
      <c r="H135" s="213">
        <f>2d!H53-'9b mell'!H135-'9c mell'!H135</f>
        <v>0</v>
      </c>
      <c r="I135" s="213">
        <f>2d!I53-'9b mell'!I135-'9c mell'!I135</f>
        <v>0</v>
      </c>
    </row>
    <row r="136" spans="1:9" ht="25.5">
      <c r="A136" s="21">
        <v>39</v>
      </c>
      <c r="B136" s="11" t="s">
        <v>225</v>
      </c>
      <c r="C136" s="23" t="s">
        <v>226</v>
      </c>
      <c r="D136" s="213">
        <f>2d!D54-'9b mell'!D136-'9c mell'!D136</f>
        <v>0</v>
      </c>
      <c r="E136" s="213">
        <f>2d!E54-'9b mell'!E136-'9c mell'!E136</f>
        <v>0</v>
      </c>
      <c r="F136" s="213">
        <f>2d!F54-'9b mell'!F136-'9c mell'!F136</f>
        <v>0</v>
      </c>
      <c r="G136" s="213">
        <f>2d!G54-'9b mell'!G136-'9c mell'!G136</f>
        <v>0</v>
      </c>
      <c r="H136" s="213">
        <f>2d!H54-'9b mell'!H136-'9c mell'!H136</f>
        <v>0</v>
      </c>
      <c r="I136" s="213">
        <f>2d!I54-'9b mell'!I136-'9c mell'!I136</f>
        <v>0</v>
      </c>
    </row>
    <row r="137" spans="1:9" ht="25.5">
      <c r="A137" s="21">
        <v>40</v>
      </c>
      <c r="B137" s="11" t="s">
        <v>227</v>
      </c>
      <c r="C137" s="23" t="s">
        <v>228</v>
      </c>
      <c r="D137" s="213">
        <f>2d!D55-'9b mell'!D137-'9c mell'!D137</f>
        <v>0</v>
      </c>
      <c r="E137" s="213">
        <f>2d!E55-'9b mell'!E137-'9c mell'!E137</f>
        <v>0</v>
      </c>
      <c r="F137" s="213">
        <f>2d!F55-'9b mell'!F137-'9c mell'!F137</f>
        <v>0</v>
      </c>
      <c r="G137" s="213">
        <f>2d!G55-'9b mell'!G137-'9c mell'!G137</f>
        <v>0</v>
      </c>
      <c r="H137" s="213">
        <f>2d!H55-'9b mell'!H137-'9c mell'!H137</f>
        <v>0</v>
      </c>
      <c r="I137" s="213">
        <f>2d!I55-'9b mell'!I137-'9c mell'!I137</f>
        <v>0</v>
      </c>
    </row>
    <row r="138" spans="1:9" ht="25.5">
      <c r="A138" s="21">
        <v>41</v>
      </c>
      <c r="B138" s="11" t="s">
        <v>229</v>
      </c>
      <c r="C138" s="23" t="s">
        <v>230</v>
      </c>
      <c r="D138" s="213">
        <f>2d!D56-'9b mell'!D138-'9c mell'!D138</f>
        <v>0</v>
      </c>
      <c r="E138" s="213">
        <f>2d!E56-'9b mell'!E138-'9c mell'!E138</f>
        <v>0</v>
      </c>
      <c r="F138" s="213">
        <f>2d!F56-'9b mell'!F138-'9c mell'!F138</f>
        <v>0</v>
      </c>
      <c r="G138" s="213">
        <f>2d!G56-'9b mell'!G138-'9c mell'!G138</f>
        <v>0</v>
      </c>
      <c r="H138" s="213">
        <f>2d!H56-'9b mell'!H138-'9c mell'!H138</f>
        <v>0</v>
      </c>
      <c r="I138" s="213">
        <f>2d!I56-'9b mell'!I138-'9c mell'!I138</f>
        <v>0</v>
      </c>
    </row>
    <row r="139" spans="1:9" ht="15">
      <c r="A139" s="21">
        <v>42</v>
      </c>
      <c r="B139" s="11" t="s">
        <v>231</v>
      </c>
      <c r="C139" s="23" t="s">
        <v>232</v>
      </c>
      <c r="D139" s="213">
        <f>2d!D57-'9b mell'!D139-'9c mell'!D139</f>
        <v>0</v>
      </c>
      <c r="E139" s="213">
        <f>2d!E57-'9b mell'!E139-'9c mell'!E139</f>
        <v>0</v>
      </c>
      <c r="F139" s="213">
        <f>2d!F57-'9b mell'!F139-'9c mell'!F139</f>
        <v>0</v>
      </c>
      <c r="G139" s="213">
        <f>2d!G57-'9b mell'!G139-'9c mell'!G139</f>
        <v>0</v>
      </c>
      <c r="H139" s="213">
        <f>2d!H57-'9b mell'!H139-'9c mell'!H139</f>
        <v>0</v>
      </c>
      <c r="I139" s="213">
        <f>2d!I57-'9b mell'!I139-'9c mell'!I139</f>
        <v>0</v>
      </c>
    </row>
    <row r="140" spans="1:9" ht="25.5">
      <c r="A140" s="21">
        <v>43</v>
      </c>
      <c r="B140" s="11" t="s">
        <v>233</v>
      </c>
      <c r="C140" s="23" t="s">
        <v>234</v>
      </c>
      <c r="D140" s="213">
        <f>2d!D58-'9b mell'!D140-'9c mell'!D140</f>
        <v>0</v>
      </c>
      <c r="E140" s="213">
        <f>2d!E58-'9b mell'!E140-'9c mell'!E140</f>
        <v>0</v>
      </c>
      <c r="F140" s="213">
        <f>2d!F58-'9b mell'!F140-'9c mell'!F140</f>
        <v>0</v>
      </c>
      <c r="G140" s="213">
        <f>2d!G58-'9b mell'!G140-'9c mell'!G140</f>
        <v>0</v>
      </c>
      <c r="H140" s="213">
        <f>2d!H58-'9b mell'!H140-'9c mell'!H140</f>
        <v>0</v>
      </c>
      <c r="I140" s="213">
        <f>2d!I58-'9b mell'!I140-'9c mell'!I140</f>
        <v>0</v>
      </c>
    </row>
    <row r="141" spans="1:9" ht="25.5">
      <c r="A141" s="21">
        <v>44</v>
      </c>
      <c r="B141" s="11" t="s">
        <v>235</v>
      </c>
      <c r="C141" s="23" t="s">
        <v>236</v>
      </c>
      <c r="D141" s="213">
        <f>2d!D59-'9b mell'!D141-'9c mell'!D141</f>
        <v>0</v>
      </c>
      <c r="E141" s="213">
        <f>2d!E59-'9b mell'!E141-'9c mell'!E141</f>
        <v>0</v>
      </c>
      <c r="F141" s="213">
        <f>2d!F59-'9b mell'!F141-'9c mell'!F141</f>
        <v>0</v>
      </c>
      <c r="G141" s="213">
        <f>2d!G59-'9b mell'!G141-'9c mell'!G141</f>
        <v>0</v>
      </c>
      <c r="H141" s="213">
        <f>2d!H59-'9b mell'!H141-'9c mell'!H141</f>
        <v>0</v>
      </c>
      <c r="I141" s="213">
        <f>2d!I59-'9b mell'!I141-'9c mell'!I141</f>
        <v>0</v>
      </c>
    </row>
    <row r="142" spans="1:9" ht="15">
      <c r="A142" s="21">
        <v>45</v>
      </c>
      <c r="B142" s="11" t="s">
        <v>237</v>
      </c>
      <c r="C142" s="23" t="s">
        <v>238</v>
      </c>
      <c r="D142" s="213">
        <f>2d!D60-'9b mell'!D142-'9c mell'!D142</f>
        <v>0</v>
      </c>
      <c r="E142" s="213">
        <f>2d!E60-'9b mell'!E142-'9c mell'!E142</f>
        <v>0</v>
      </c>
      <c r="F142" s="213">
        <f>2d!F60-'9b mell'!F142-'9c mell'!F142</f>
        <v>0</v>
      </c>
      <c r="G142" s="213">
        <f>2d!G60-'9b mell'!G142-'9c mell'!G142</f>
        <v>0</v>
      </c>
      <c r="H142" s="213">
        <f>2d!H60-'9b mell'!H142-'9c mell'!H142</f>
        <v>0</v>
      </c>
      <c r="I142" s="213">
        <f>2d!I60-'9b mell'!I142-'9c mell'!I142</f>
        <v>0</v>
      </c>
    </row>
    <row r="143" spans="1:9" ht="15">
      <c r="A143" s="21">
        <v>46</v>
      </c>
      <c r="B143" s="11" t="s">
        <v>239</v>
      </c>
      <c r="C143" s="23" t="s">
        <v>240</v>
      </c>
      <c r="D143" s="213">
        <f>2d!D61-'9b mell'!D143-'9c mell'!D143</f>
        <v>765</v>
      </c>
      <c r="E143" s="213">
        <f>2d!E61-'9b mell'!E143-'9c mell'!E143</f>
        <v>765</v>
      </c>
      <c r="F143" s="213">
        <f>2d!F61-'9b mell'!F143-'9c mell'!F143</f>
        <v>0</v>
      </c>
      <c r="G143" s="213">
        <f>2d!G61-'9b mell'!G143-'9c mell'!G143</f>
        <v>0</v>
      </c>
      <c r="H143" s="213">
        <f>2d!H61-'9b mell'!H143-'9c mell'!H143</f>
        <v>0</v>
      </c>
      <c r="I143" s="213">
        <f>2d!I61-'9b mell'!I143-'9c mell'!I143</f>
        <v>0</v>
      </c>
    </row>
    <row r="144" spans="1:9" ht="15.75" thickBot="1">
      <c r="A144" s="21">
        <v>47</v>
      </c>
      <c r="B144" s="37" t="s">
        <v>365</v>
      </c>
      <c r="C144" s="38" t="s">
        <v>241</v>
      </c>
      <c r="D144" s="213">
        <f>2d!D62-'9b mell'!D144-'9c mell'!D144</f>
        <v>765</v>
      </c>
      <c r="E144" s="213">
        <f>2d!E62-'9b mell'!E144-'9c mell'!E144</f>
        <v>765</v>
      </c>
      <c r="F144" s="213">
        <f>2d!F62-'9b mell'!F144-'9c mell'!F144</f>
        <v>0</v>
      </c>
      <c r="G144" s="213">
        <f>2d!G62-'9b mell'!G144-'9c mell'!G144</f>
        <v>0</v>
      </c>
      <c r="H144" s="213">
        <f>2d!H62-'9b mell'!H144-'9c mell'!H144</f>
        <v>0</v>
      </c>
      <c r="I144" s="213">
        <f>2d!I62-'9b mell'!I144-'9c mell'!I144</f>
        <v>0</v>
      </c>
    </row>
    <row r="145" spans="1:9" ht="15.75" thickBot="1">
      <c r="A145" s="21">
        <v>48</v>
      </c>
      <c r="B145" s="42" t="s">
        <v>366</v>
      </c>
      <c r="C145" s="43" t="s">
        <v>242</v>
      </c>
      <c r="D145" s="213">
        <f>2d!D63-'9b mell'!D145-'9c mell'!D145</f>
        <v>1338915</v>
      </c>
      <c r="E145" s="213">
        <f>2d!E63-'9b mell'!E145-'9c mell'!E145</f>
        <v>731163</v>
      </c>
      <c r="F145" s="213">
        <f>2d!F63-'9b mell'!F145-'9c mell'!F145</f>
        <v>164491</v>
      </c>
      <c r="G145" s="213">
        <f>2d!G63-'9b mell'!G145-'9c mell'!G145</f>
        <v>245833</v>
      </c>
      <c r="H145" s="213">
        <f>2d!H63-'9b mell'!H145-'9c mell'!H145</f>
        <v>140187</v>
      </c>
      <c r="I145" s="213">
        <f>2d!I63-'9b mell'!I145-'9c mell'!I145</f>
        <v>57241</v>
      </c>
    </row>
    <row r="146" spans="1:9" ht="15">
      <c r="A146" s="21">
        <v>49</v>
      </c>
      <c r="B146" s="40" t="s">
        <v>252</v>
      </c>
      <c r="C146" s="44" t="s">
        <v>262</v>
      </c>
      <c r="D146" s="213">
        <f>2d!D64-'9b mell'!D146-'9c mell'!D146</f>
        <v>0</v>
      </c>
      <c r="E146" s="213">
        <f>2d!E64-'9b mell'!E146-'9c mell'!E146</f>
        <v>0</v>
      </c>
      <c r="F146" s="213">
        <f>2d!F64-'9b mell'!F146-'9c mell'!F146</f>
        <v>0</v>
      </c>
      <c r="G146" s="213">
        <f>2d!G64-'9b mell'!G146-'9c mell'!G146</f>
        <v>0</v>
      </c>
      <c r="H146" s="213">
        <f>2d!H64-'9b mell'!H146-'9c mell'!H146</f>
        <v>0</v>
      </c>
      <c r="I146" s="213">
        <f>2d!I64-'9b mell'!I146-'9c mell'!I146</f>
        <v>0</v>
      </c>
    </row>
    <row r="147" spans="1:9" ht="15">
      <c r="A147" s="21">
        <v>50</v>
      </c>
      <c r="B147" s="35" t="s">
        <v>253</v>
      </c>
      <c r="C147" s="45" t="s">
        <v>263</v>
      </c>
      <c r="D147" s="213">
        <f>2d!D65-'9b mell'!D147-'9c mell'!D147</f>
        <v>0</v>
      </c>
      <c r="E147" s="213">
        <f>2d!E65-'9b mell'!E147-'9c mell'!E147</f>
        <v>0</v>
      </c>
      <c r="F147" s="213">
        <f>2d!F65-'9b mell'!F147-'9c mell'!F147</f>
        <v>0</v>
      </c>
      <c r="G147" s="213">
        <f>2d!G65-'9b mell'!G147-'9c mell'!G147</f>
        <v>0</v>
      </c>
      <c r="H147" s="213">
        <f>2d!H65-'9b mell'!H147-'9c mell'!H147</f>
        <v>0</v>
      </c>
      <c r="I147" s="213">
        <f>2d!I65-'9b mell'!I147-'9c mell'!I147</f>
        <v>0</v>
      </c>
    </row>
    <row r="148" spans="1:9" ht="15">
      <c r="A148" s="21">
        <v>51</v>
      </c>
      <c r="B148" s="34" t="s">
        <v>246</v>
      </c>
      <c r="C148" s="44" t="s">
        <v>255</v>
      </c>
      <c r="D148" s="213">
        <f>2d!D66-'9b mell'!D148-'9c mell'!D148</f>
        <v>0</v>
      </c>
      <c r="E148" s="213">
        <f>2d!E66-'9b mell'!E148-'9c mell'!E148</f>
        <v>0</v>
      </c>
      <c r="F148" s="213">
        <f>2d!F66-'9b mell'!F148-'9c mell'!F148</f>
        <v>0</v>
      </c>
      <c r="G148" s="213">
        <f>2d!G66-'9b mell'!G148-'9c mell'!G148</f>
        <v>0</v>
      </c>
      <c r="H148" s="213">
        <f>2d!H66-'9b mell'!H148-'9c mell'!H148</f>
        <v>0</v>
      </c>
      <c r="I148" s="213">
        <f>2d!I66-'9b mell'!I148-'9c mell'!I148</f>
        <v>0</v>
      </c>
    </row>
    <row r="149" spans="1:9" ht="15">
      <c r="A149" s="21">
        <v>52</v>
      </c>
      <c r="B149" s="34" t="s">
        <v>247</v>
      </c>
      <c r="C149" s="45" t="s">
        <v>256</v>
      </c>
      <c r="D149" s="213">
        <f>2d!D67-'9b mell'!D149-'9c mell'!D149</f>
        <v>31384</v>
      </c>
      <c r="E149" s="213">
        <f>2d!E67-'9b mell'!E149-'9c mell'!E149</f>
        <v>31384</v>
      </c>
      <c r="F149" s="213">
        <f>2d!F67-'9b mell'!F149-'9c mell'!F149</f>
        <v>0</v>
      </c>
      <c r="G149" s="213">
        <f>2d!G67-'9b mell'!G149-'9c mell'!G149</f>
        <v>0</v>
      </c>
      <c r="H149" s="213">
        <f>2d!H67-'9b mell'!H149-'9c mell'!H149</f>
        <v>0</v>
      </c>
      <c r="I149" s="213">
        <f>2d!I67-'9b mell'!I149-'9c mell'!I149</f>
        <v>0</v>
      </c>
    </row>
    <row r="150" spans="1:9" ht="15">
      <c r="A150" s="21">
        <v>53</v>
      </c>
      <c r="B150" s="34" t="s">
        <v>248</v>
      </c>
      <c r="C150" s="44" t="s">
        <v>257</v>
      </c>
      <c r="D150" s="213">
        <f>2d!D68-'9b mell'!D150-'9c mell'!D150</f>
        <v>463034</v>
      </c>
      <c r="E150" s="213">
        <f>2d!E68-'9b mell'!E150-'9c mell'!E150</f>
        <v>463034</v>
      </c>
      <c r="F150" s="213">
        <f>2d!F68-'9b mell'!F150-'9c mell'!F150</f>
        <v>0</v>
      </c>
      <c r="G150" s="213">
        <f>2d!G68-'9b mell'!G150-'9c mell'!G150</f>
        <v>0</v>
      </c>
      <c r="H150" s="213">
        <f>2d!H68-'9b mell'!H150-'9c mell'!H150</f>
        <v>0</v>
      </c>
      <c r="I150" s="213">
        <f>2d!I68-'9b mell'!I150-'9c mell'!I150</f>
        <v>0</v>
      </c>
    </row>
    <row r="151" spans="1:9" ht="15">
      <c r="A151" s="21">
        <v>54</v>
      </c>
      <c r="B151" s="34" t="s">
        <v>249</v>
      </c>
      <c r="C151" s="45" t="s">
        <v>258</v>
      </c>
      <c r="D151" s="213">
        <f>2d!D69-'9b mell'!D151-'9c mell'!D151</f>
        <v>0</v>
      </c>
      <c r="E151" s="213">
        <f>2d!E69-'9b mell'!E151-'9c mell'!E151</f>
        <v>0</v>
      </c>
      <c r="F151" s="213">
        <f>2d!F69-'9b mell'!F151-'9c mell'!F151</f>
        <v>0</v>
      </c>
      <c r="G151" s="213">
        <f>2d!G69-'9b mell'!G151-'9c mell'!G151</f>
        <v>0</v>
      </c>
      <c r="H151" s="213">
        <f>2d!H69-'9b mell'!H151-'9c mell'!H151</f>
        <v>0</v>
      </c>
      <c r="I151" s="213">
        <f>2d!I69-'9b mell'!I151-'9c mell'!I151</f>
        <v>0</v>
      </c>
    </row>
    <row r="152" spans="1:9" ht="15">
      <c r="A152" s="21">
        <v>55</v>
      </c>
      <c r="B152" s="34" t="s">
        <v>250</v>
      </c>
      <c r="C152" s="44" t="s">
        <v>259</v>
      </c>
      <c r="D152" s="213">
        <f>2d!D70-'9b mell'!D152-'9c mell'!D152</f>
        <v>0</v>
      </c>
      <c r="E152" s="213">
        <f>2d!E70-'9b mell'!E152-'9c mell'!E152</f>
        <v>0</v>
      </c>
      <c r="F152" s="213">
        <f>2d!F70-'9b mell'!F152-'9c mell'!F152</f>
        <v>0</v>
      </c>
      <c r="G152" s="213">
        <f>2d!G70-'9b mell'!G152-'9c mell'!G152</f>
        <v>0</v>
      </c>
      <c r="H152" s="213">
        <f>2d!H70-'9b mell'!H152-'9c mell'!H152</f>
        <v>0</v>
      </c>
      <c r="I152" s="213">
        <f>2d!I70-'9b mell'!I152-'9c mell'!I152</f>
        <v>0</v>
      </c>
    </row>
    <row r="153" spans="1:9" ht="15">
      <c r="A153" s="21">
        <v>56</v>
      </c>
      <c r="B153" s="34" t="s">
        <v>251</v>
      </c>
      <c r="C153" s="45" t="s">
        <v>260</v>
      </c>
      <c r="D153" s="213">
        <f>2d!D71-'9b mell'!D153-'9c mell'!D153</f>
        <v>0</v>
      </c>
      <c r="E153" s="213">
        <f>2d!E71-'9b mell'!E153-'9c mell'!E153</f>
        <v>0</v>
      </c>
      <c r="F153" s="213">
        <f>2d!F71-'9b mell'!F153-'9c mell'!F153</f>
        <v>0</v>
      </c>
      <c r="G153" s="213">
        <f>2d!G71-'9b mell'!G153-'9c mell'!G153</f>
        <v>0</v>
      </c>
      <c r="H153" s="213">
        <f>2d!H71-'9b mell'!H153-'9c mell'!H153</f>
        <v>0</v>
      </c>
      <c r="I153" s="213">
        <f>2d!I71-'9b mell'!I153-'9c mell'!I153</f>
        <v>0</v>
      </c>
    </row>
    <row r="154" spans="1:9" ht="15">
      <c r="A154" s="21">
        <v>57</v>
      </c>
      <c r="B154" s="35" t="s">
        <v>367</v>
      </c>
      <c r="C154" s="45" t="s">
        <v>261</v>
      </c>
      <c r="D154" s="213">
        <f>2d!D72-'9b mell'!D154-'9c mell'!D154</f>
        <v>494418</v>
      </c>
      <c r="E154" s="213">
        <f>2d!E72-'9b mell'!E154-'9c mell'!E154</f>
        <v>494418</v>
      </c>
      <c r="F154" s="213">
        <f>2d!F72-'9b mell'!F154-'9c mell'!F154</f>
        <v>0</v>
      </c>
      <c r="G154" s="213">
        <f>2d!G72-'9b mell'!G154-'9c mell'!G154</f>
        <v>0</v>
      </c>
      <c r="H154" s="213">
        <f>2d!H72-'9b mell'!H154-'9c mell'!H154</f>
        <v>0</v>
      </c>
      <c r="I154" s="213">
        <f>2d!I72-'9b mell'!I154-'9c mell'!I154</f>
        <v>0</v>
      </c>
    </row>
    <row r="155" spans="1:9" ht="15">
      <c r="A155" s="21">
        <v>58</v>
      </c>
      <c r="B155" s="35" t="s">
        <v>254</v>
      </c>
      <c r="C155" s="45" t="s">
        <v>264</v>
      </c>
      <c r="D155" s="213">
        <f>2d!D73-'9b mell'!D155-'9c mell'!D155</f>
        <v>0</v>
      </c>
      <c r="E155" s="213">
        <f>2d!E73-'9b mell'!E155-'9c mell'!E155</f>
        <v>0</v>
      </c>
      <c r="F155" s="213">
        <f>2d!F73-'9b mell'!F155-'9c mell'!F155</f>
        <v>0</v>
      </c>
      <c r="G155" s="213">
        <f>2d!G73-'9b mell'!G155-'9c mell'!G155</f>
        <v>0</v>
      </c>
      <c r="H155" s="213">
        <f>2d!H73-'9b mell'!H155-'9c mell'!H155</f>
        <v>0</v>
      </c>
      <c r="I155" s="213">
        <f>2d!I73-'9b mell'!I155-'9c mell'!I155</f>
        <v>0</v>
      </c>
    </row>
    <row r="156" spans="1:9" ht="15.75" thickBot="1">
      <c r="A156" s="21">
        <v>59</v>
      </c>
      <c r="B156" s="47" t="s">
        <v>368</v>
      </c>
      <c r="C156" s="48" t="s">
        <v>265</v>
      </c>
      <c r="D156" s="213">
        <f>2d!D74-'9b mell'!D156-'9c mell'!D156</f>
        <v>494418</v>
      </c>
      <c r="E156" s="213">
        <f>2d!E74-'9b mell'!E156-'9c mell'!E156</f>
        <v>494418</v>
      </c>
      <c r="F156" s="213">
        <f>2d!F74-'9b mell'!F156-'9c mell'!F156</f>
        <v>0</v>
      </c>
      <c r="G156" s="213">
        <f>2d!G74-'9b mell'!G156-'9c mell'!G156</f>
        <v>0</v>
      </c>
      <c r="H156" s="213">
        <f>2d!H74-'9b mell'!H156-'9c mell'!H156</f>
        <v>0</v>
      </c>
      <c r="I156" s="213">
        <f>2d!I74-'9b mell'!I156-'9c mell'!I156</f>
        <v>0</v>
      </c>
    </row>
    <row r="157" spans="1:9" ht="15.75" thickBot="1">
      <c r="A157" s="250">
        <v>60</v>
      </c>
      <c r="B157" s="251" t="s">
        <v>369</v>
      </c>
      <c r="C157" s="252"/>
      <c r="D157" s="329">
        <f>2d!D75-'9b mell'!D157-'9c mell'!D157</f>
        <v>1833333</v>
      </c>
      <c r="E157" s="329">
        <f>2d!E75-'9b mell'!E157-'9c mell'!E157</f>
        <v>1225581</v>
      </c>
      <c r="F157" s="329">
        <f>2d!F75-'9b mell'!F157-'9c mell'!F157</f>
        <v>164491</v>
      </c>
      <c r="G157" s="329">
        <f>2d!G75-'9b mell'!G157-'9c mell'!G157</f>
        <v>245833</v>
      </c>
      <c r="H157" s="329">
        <f>2d!H75-'9b mell'!H157-'9c mell'!H157</f>
        <v>140187</v>
      </c>
      <c r="I157" s="329">
        <f>2d!I75-'9b mell'!I157-'9c mell'!I157</f>
        <v>57241</v>
      </c>
    </row>
    <row r="158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B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11" t="s">
        <v>346</v>
      </c>
      <c r="D1" s="115" t="s">
        <v>579</v>
      </c>
    </row>
    <row r="2" spans="2:9" ht="18.75">
      <c r="B2" s="113" t="s">
        <v>499</v>
      </c>
      <c r="C2" s="112"/>
      <c r="D2" s="116" t="s">
        <v>634</v>
      </c>
      <c r="E2" s="20"/>
      <c r="F2" s="20"/>
      <c r="G2" s="20"/>
      <c r="H2" s="20"/>
      <c r="I2" s="20"/>
    </row>
    <row r="3" spans="2:4" ht="18.75">
      <c r="B3" s="114" t="s">
        <v>576</v>
      </c>
      <c r="D3" s="110" t="s">
        <v>350</v>
      </c>
    </row>
    <row r="4" spans="2:4" ht="18.75">
      <c r="B4" s="117" t="s">
        <v>497</v>
      </c>
      <c r="D4" s="110"/>
    </row>
    <row r="5" spans="2:9" ht="15">
      <c r="B5" s="19"/>
      <c r="C5" s="19"/>
      <c r="D5" s="19" t="s">
        <v>345</v>
      </c>
      <c r="E5" s="19" t="s">
        <v>340</v>
      </c>
      <c r="F5" s="19" t="s">
        <v>341</v>
      </c>
      <c r="G5" s="19" t="s">
        <v>342</v>
      </c>
      <c r="H5" s="19" t="s">
        <v>343</v>
      </c>
      <c r="I5" s="19" t="s">
        <v>344</v>
      </c>
    </row>
    <row r="6" spans="1:9" ht="15" customHeight="1">
      <c r="A6" s="1" t="s">
        <v>0</v>
      </c>
      <c r="B6" s="6" t="s">
        <v>1</v>
      </c>
      <c r="C6" s="13" t="s">
        <v>2</v>
      </c>
      <c r="D6" s="2" t="s">
        <v>353</v>
      </c>
      <c r="E6" s="2" t="s">
        <v>353</v>
      </c>
      <c r="F6" s="2" t="s">
        <v>353</v>
      </c>
      <c r="G6" s="2" t="s">
        <v>353</v>
      </c>
      <c r="H6" s="2" t="s">
        <v>353</v>
      </c>
      <c r="I6" s="2" t="s">
        <v>353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/>
    </row>
    <row r="8" spans="1:9" ht="15" customHeight="1">
      <c r="A8" s="4" t="s">
        <v>7</v>
      </c>
      <c r="B8" s="8" t="s">
        <v>8</v>
      </c>
      <c r="C8" s="14" t="s">
        <v>9</v>
      </c>
      <c r="D8" s="18">
        <f aca="true" t="shared" si="0" ref="D8:D71">SUM(E8:I8)</f>
        <v>0</v>
      </c>
      <c r="E8" s="17"/>
      <c r="F8" s="17"/>
      <c r="G8" s="17"/>
      <c r="H8" s="17"/>
      <c r="I8" s="17"/>
    </row>
    <row r="9" spans="1:9" ht="15" customHeight="1">
      <c r="A9" s="4" t="s">
        <v>10</v>
      </c>
      <c r="B9" s="9" t="s">
        <v>11</v>
      </c>
      <c r="C9" s="14" t="s">
        <v>12</v>
      </c>
      <c r="D9" s="18">
        <f t="shared" si="0"/>
        <v>0</v>
      </c>
      <c r="E9" s="17"/>
      <c r="F9" s="17"/>
      <c r="G9" s="17"/>
      <c r="H9" s="17"/>
      <c r="I9" s="17"/>
    </row>
    <row r="10" spans="1:9" ht="15" customHeight="1">
      <c r="A10" s="4" t="s">
        <v>13</v>
      </c>
      <c r="B10" s="9" t="s">
        <v>14</v>
      </c>
      <c r="C10" s="14" t="s">
        <v>15</v>
      </c>
      <c r="D10" s="18">
        <f t="shared" si="0"/>
        <v>4598</v>
      </c>
      <c r="E10" s="17">
        <v>4598</v>
      </c>
      <c r="F10" s="17"/>
      <c r="G10" s="17"/>
      <c r="H10" s="17"/>
      <c r="I10" s="17"/>
    </row>
    <row r="11" spans="1:9" ht="15" customHeight="1">
      <c r="A11" s="4" t="s">
        <v>16</v>
      </c>
      <c r="B11" s="9" t="s">
        <v>17</v>
      </c>
      <c r="C11" s="14" t="s">
        <v>18</v>
      </c>
      <c r="D11" s="18">
        <f t="shared" si="0"/>
        <v>0</v>
      </c>
      <c r="E11" s="17"/>
      <c r="F11" s="17"/>
      <c r="G11" s="17"/>
      <c r="H11" s="17"/>
      <c r="I11" s="17"/>
    </row>
    <row r="12" spans="1:9" ht="15" customHeight="1">
      <c r="A12" s="4" t="s">
        <v>19</v>
      </c>
      <c r="B12" s="9" t="s">
        <v>505</v>
      </c>
      <c r="C12" s="14" t="s">
        <v>20</v>
      </c>
      <c r="D12" s="18">
        <f t="shared" si="0"/>
        <v>0</v>
      </c>
      <c r="E12" s="17"/>
      <c r="F12" s="17"/>
      <c r="G12" s="17"/>
      <c r="H12" s="17"/>
      <c r="I12" s="17"/>
    </row>
    <row r="13" spans="1:9" ht="15" customHeight="1">
      <c r="A13" s="4" t="s">
        <v>21</v>
      </c>
      <c r="B13" s="9" t="s">
        <v>507</v>
      </c>
      <c r="C13" s="14" t="s">
        <v>22</v>
      </c>
      <c r="D13" s="18">
        <f t="shared" si="0"/>
        <v>0</v>
      </c>
      <c r="E13" s="17"/>
      <c r="F13" s="17"/>
      <c r="G13" s="17"/>
      <c r="H13" s="17"/>
      <c r="I13" s="17"/>
    </row>
    <row r="14" spans="1:9" ht="15" customHeight="1">
      <c r="A14" s="5" t="s">
        <v>23</v>
      </c>
      <c r="B14" s="10" t="s">
        <v>370</v>
      </c>
      <c r="C14" s="15" t="s">
        <v>24</v>
      </c>
      <c r="D14" s="18">
        <f t="shared" si="0"/>
        <v>4598</v>
      </c>
      <c r="E14" s="18">
        <f>SUM(E8:E13)</f>
        <v>4598</v>
      </c>
      <c r="F14" s="18">
        <f>SUM(F8:F13)</f>
        <v>0</v>
      </c>
      <c r="G14" s="18">
        <f>SUM(G8:G13)</f>
        <v>0</v>
      </c>
      <c r="H14" s="18">
        <f>SUM(H8:H13)</f>
        <v>0</v>
      </c>
      <c r="I14" s="18">
        <f>SUM(I8:I13)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18">
        <f t="shared" si="0"/>
        <v>0</v>
      </c>
      <c r="E15" s="17"/>
      <c r="F15" s="17"/>
      <c r="G15" s="17"/>
      <c r="H15" s="17"/>
      <c r="I15" s="17"/>
    </row>
    <row r="16" spans="1:9" ht="15" customHeight="1">
      <c r="A16" s="4" t="s">
        <v>28</v>
      </c>
      <c r="B16" s="9" t="s">
        <v>29</v>
      </c>
      <c r="C16" s="14" t="s">
        <v>30</v>
      </c>
      <c r="D16" s="18">
        <f t="shared" si="0"/>
        <v>0</v>
      </c>
      <c r="E16" s="17"/>
      <c r="F16" s="17"/>
      <c r="G16" s="17"/>
      <c r="H16" s="17"/>
      <c r="I16" s="17"/>
    </row>
    <row r="17" spans="1:9" ht="15" customHeight="1">
      <c r="A17" s="4" t="s">
        <v>31</v>
      </c>
      <c r="B17" s="9" t="s">
        <v>32</v>
      </c>
      <c r="C17" s="14" t="s">
        <v>33</v>
      </c>
      <c r="D17" s="18">
        <f t="shared" si="0"/>
        <v>0</v>
      </c>
      <c r="E17" s="17"/>
      <c r="F17" s="17"/>
      <c r="G17" s="17"/>
      <c r="H17" s="17"/>
      <c r="I17" s="17"/>
    </row>
    <row r="18" spans="1:9" ht="15" customHeight="1">
      <c r="A18" s="4" t="s">
        <v>34</v>
      </c>
      <c r="B18" s="9" t="s">
        <v>35</v>
      </c>
      <c r="C18" s="14" t="s">
        <v>36</v>
      </c>
      <c r="D18" s="18">
        <f t="shared" si="0"/>
        <v>0</v>
      </c>
      <c r="E18" s="17"/>
      <c r="F18" s="17"/>
      <c r="G18" s="17"/>
      <c r="H18" s="17"/>
      <c r="I18" s="17"/>
    </row>
    <row r="19" spans="1:9" ht="15" customHeight="1">
      <c r="A19" s="4" t="s">
        <v>37</v>
      </c>
      <c r="B19" s="9" t="s">
        <v>38</v>
      </c>
      <c r="C19" s="14" t="s">
        <v>39</v>
      </c>
      <c r="D19" s="18">
        <f t="shared" si="0"/>
        <v>960</v>
      </c>
      <c r="E19" s="18">
        <f>SUM(E20:E26)</f>
        <v>960</v>
      </c>
      <c r="F19" s="18">
        <f>SUM(F20:F26)</f>
        <v>0</v>
      </c>
      <c r="G19" s="18">
        <f>SUM(G20:G26)</f>
        <v>0</v>
      </c>
      <c r="H19" s="18">
        <f>SUM(H20:H26)</f>
        <v>0</v>
      </c>
      <c r="I19" s="18">
        <f>SUM(I20:I26)</f>
        <v>0</v>
      </c>
    </row>
    <row r="20" spans="1:9" ht="15" customHeight="1">
      <c r="A20" s="4"/>
      <c r="B20" s="9" t="s">
        <v>289</v>
      </c>
      <c r="C20" s="14" t="s">
        <v>334</v>
      </c>
      <c r="D20" s="18">
        <f t="shared" si="0"/>
        <v>0</v>
      </c>
      <c r="E20" s="17"/>
      <c r="F20" s="17"/>
      <c r="G20" s="17"/>
      <c r="H20" s="17"/>
      <c r="I20" s="17"/>
    </row>
    <row r="21" spans="1:9" ht="15" customHeight="1">
      <c r="A21" s="4"/>
      <c r="B21" s="9" t="s">
        <v>290</v>
      </c>
      <c r="C21" s="14" t="s">
        <v>333</v>
      </c>
      <c r="D21" s="18">
        <f t="shared" si="0"/>
        <v>0</v>
      </c>
      <c r="E21" s="17"/>
      <c r="F21" s="17"/>
      <c r="G21" s="17"/>
      <c r="H21" s="17"/>
      <c r="I21" s="17"/>
    </row>
    <row r="22" spans="1:9" ht="15" customHeight="1">
      <c r="A22" s="4"/>
      <c r="B22" s="9" t="s">
        <v>291</v>
      </c>
      <c r="C22" s="14" t="s">
        <v>335</v>
      </c>
      <c r="D22" s="18">
        <f t="shared" si="0"/>
        <v>0</v>
      </c>
      <c r="E22" s="17"/>
      <c r="F22" s="17"/>
      <c r="G22" s="17"/>
      <c r="H22" s="17"/>
      <c r="I22" s="17"/>
    </row>
    <row r="23" spans="1:9" ht="15" customHeight="1">
      <c r="A23" s="4"/>
      <c r="B23" s="9" t="s">
        <v>292</v>
      </c>
      <c r="C23" s="14" t="s">
        <v>336</v>
      </c>
      <c r="D23" s="18">
        <f t="shared" si="0"/>
        <v>0</v>
      </c>
      <c r="E23" s="17"/>
      <c r="F23" s="17"/>
      <c r="G23" s="17"/>
      <c r="H23" s="17"/>
      <c r="I23" s="17"/>
    </row>
    <row r="24" spans="1:9" ht="15" customHeight="1">
      <c r="A24" s="4"/>
      <c r="B24" s="9" t="s">
        <v>293</v>
      </c>
      <c r="C24" s="14" t="s">
        <v>337</v>
      </c>
      <c r="D24" s="18">
        <f t="shared" si="0"/>
        <v>0</v>
      </c>
      <c r="E24" s="17"/>
      <c r="F24" s="17"/>
      <c r="G24" s="17"/>
      <c r="H24" s="17"/>
      <c r="I24" s="17"/>
    </row>
    <row r="25" spans="1:9" ht="15" customHeight="1">
      <c r="A25" s="4"/>
      <c r="B25" s="9" t="s">
        <v>294</v>
      </c>
      <c r="C25" s="14" t="s">
        <v>338</v>
      </c>
      <c r="D25" s="18">
        <f t="shared" si="0"/>
        <v>0</v>
      </c>
      <c r="E25" s="17"/>
      <c r="F25" s="17"/>
      <c r="G25" s="17"/>
      <c r="H25" s="17"/>
      <c r="I25" s="17"/>
    </row>
    <row r="26" spans="1:9" ht="15" customHeight="1">
      <c r="A26" s="4"/>
      <c r="B26" s="9" t="s">
        <v>348</v>
      </c>
      <c r="C26" s="14" t="s">
        <v>349</v>
      </c>
      <c r="D26" s="18">
        <f t="shared" si="0"/>
        <v>960</v>
      </c>
      <c r="E26" s="17">
        <v>960</v>
      </c>
      <c r="F26" s="17"/>
      <c r="G26" s="17"/>
      <c r="H26" s="17"/>
      <c r="I26" s="17"/>
    </row>
    <row r="27" spans="1:9" ht="15" customHeight="1">
      <c r="A27" s="5" t="s">
        <v>40</v>
      </c>
      <c r="B27" s="10" t="s">
        <v>371</v>
      </c>
      <c r="C27" s="15" t="s">
        <v>41</v>
      </c>
      <c r="D27" s="18">
        <f t="shared" si="0"/>
        <v>5558</v>
      </c>
      <c r="E27" s="18">
        <f>SUM(E14:E19)</f>
        <v>5558</v>
      </c>
      <c r="F27" s="18">
        <f>SUM(F14:F19)</f>
        <v>0</v>
      </c>
      <c r="G27" s="18">
        <f>SUM(G14:G19)</f>
        <v>0</v>
      </c>
      <c r="H27" s="18">
        <f>SUM(H14:H19)</f>
        <v>0</v>
      </c>
      <c r="I27" s="18">
        <f>SUM(I14:I19)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18">
        <f t="shared" si="0"/>
        <v>0</v>
      </c>
      <c r="E28" s="17"/>
      <c r="F28" s="17"/>
      <c r="G28" s="17"/>
      <c r="H28" s="17"/>
      <c r="I28" s="17"/>
    </row>
    <row r="29" spans="1:9" ht="15" customHeight="1">
      <c r="A29" s="4" t="s">
        <v>45</v>
      </c>
      <c r="B29" s="9" t="s">
        <v>46</v>
      </c>
      <c r="C29" s="14" t="s">
        <v>47</v>
      </c>
      <c r="D29" s="18">
        <f t="shared" si="0"/>
        <v>0</v>
      </c>
      <c r="E29" s="17"/>
      <c r="F29" s="17"/>
      <c r="G29" s="17"/>
      <c r="H29" s="17"/>
      <c r="I29" s="17"/>
    </row>
    <row r="30" spans="1:9" ht="15" customHeight="1">
      <c r="A30" s="4" t="s">
        <v>48</v>
      </c>
      <c r="B30" s="9" t="s">
        <v>49</v>
      </c>
      <c r="C30" s="14" t="s">
        <v>50</v>
      </c>
      <c r="D30" s="18">
        <f t="shared" si="0"/>
        <v>0</v>
      </c>
      <c r="E30" s="17"/>
      <c r="F30" s="17"/>
      <c r="G30" s="17"/>
      <c r="H30" s="17"/>
      <c r="I30" s="17"/>
    </row>
    <row r="31" spans="1:9" ht="15" customHeight="1">
      <c r="A31" s="4" t="s">
        <v>51</v>
      </c>
      <c r="B31" s="9" t="s">
        <v>52</v>
      </c>
      <c r="C31" s="14" t="s">
        <v>53</v>
      </c>
      <c r="D31" s="18">
        <f t="shared" si="0"/>
        <v>0</v>
      </c>
      <c r="E31" s="17"/>
      <c r="F31" s="17"/>
      <c r="G31" s="17"/>
      <c r="H31" s="17"/>
      <c r="I31" s="17"/>
    </row>
    <row r="32" spans="1:9" ht="15" customHeight="1">
      <c r="A32" s="4" t="s">
        <v>54</v>
      </c>
      <c r="B32" s="9" t="s">
        <v>55</v>
      </c>
      <c r="C32" s="14" t="s">
        <v>56</v>
      </c>
      <c r="D32" s="18">
        <f t="shared" si="0"/>
        <v>0</v>
      </c>
      <c r="E32" s="17"/>
      <c r="F32" s="17"/>
      <c r="G32" s="17"/>
      <c r="H32" s="17"/>
      <c r="I32" s="17"/>
    </row>
    <row r="33" spans="1:9" ht="15" customHeight="1">
      <c r="A33" s="5" t="s">
        <v>57</v>
      </c>
      <c r="B33" s="10" t="s">
        <v>372</v>
      </c>
      <c r="C33" s="15" t="s">
        <v>58</v>
      </c>
      <c r="D33" s="18">
        <f t="shared" si="0"/>
        <v>0</v>
      </c>
      <c r="E33" s="18">
        <f>SUM(E28:E32)</f>
        <v>0</v>
      </c>
      <c r="F33" s="18">
        <f>SUM(F28:F32)</f>
        <v>0</v>
      </c>
      <c r="G33" s="18">
        <f>SUM(G28:G32)</f>
        <v>0</v>
      </c>
      <c r="H33" s="18">
        <f>SUM(H28:H32)</f>
        <v>0</v>
      </c>
      <c r="I33" s="18">
        <f>SUM(I28:I32)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18">
        <f t="shared" si="0"/>
        <v>0</v>
      </c>
      <c r="E34" s="17"/>
      <c r="F34" s="17"/>
      <c r="G34" s="17"/>
      <c r="H34" s="17"/>
      <c r="I34" s="17"/>
    </row>
    <row r="35" spans="1:9" ht="15" customHeight="1">
      <c r="A35" s="4" t="s">
        <v>62</v>
      </c>
      <c r="B35" s="9" t="s">
        <v>63</v>
      </c>
      <c r="C35" s="14" t="s">
        <v>64</v>
      </c>
      <c r="D35" s="18">
        <f t="shared" si="0"/>
        <v>0</v>
      </c>
      <c r="E35" s="17"/>
      <c r="F35" s="17"/>
      <c r="G35" s="17"/>
      <c r="H35" s="17"/>
      <c r="I35" s="17"/>
    </row>
    <row r="36" spans="1:9" ht="15" customHeight="1">
      <c r="A36" s="5" t="s">
        <v>65</v>
      </c>
      <c r="B36" s="10" t="s">
        <v>373</v>
      </c>
      <c r="C36" s="15" t="s">
        <v>66</v>
      </c>
      <c r="D36" s="18">
        <f t="shared" si="0"/>
        <v>0</v>
      </c>
      <c r="E36" s="18"/>
      <c r="F36" s="18">
        <f>SUM(F34:F35)</f>
        <v>0</v>
      </c>
      <c r="G36" s="18">
        <f>SUM(G34:G35)</f>
        <v>0</v>
      </c>
      <c r="H36" s="18">
        <f>SUM(H34:H35)</f>
        <v>0</v>
      </c>
      <c r="I36" s="18">
        <f>SUM(I34:I35)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18">
        <f t="shared" si="0"/>
        <v>0</v>
      </c>
      <c r="E37" s="17"/>
      <c r="F37" s="17"/>
      <c r="G37" s="17"/>
      <c r="H37" s="17"/>
      <c r="I37" s="17"/>
    </row>
    <row r="38" spans="1:9" ht="15" customHeight="1">
      <c r="A38" s="4" t="s">
        <v>70</v>
      </c>
      <c r="B38" s="9" t="s">
        <v>71</v>
      </c>
      <c r="C38" s="14" t="s">
        <v>72</v>
      </c>
      <c r="D38" s="18">
        <f t="shared" si="0"/>
        <v>0</v>
      </c>
      <c r="E38" s="17"/>
      <c r="F38" s="17"/>
      <c r="G38" s="17"/>
      <c r="H38" s="17"/>
      <c r="I38" s="17"/>
    </row>
    <row r="39" spans="1:9" ht="15" customHeight="1">
      <c r="A39" s="4" t="s">
        <v>73</v>
      </c>
      <c r="B39" s="9" t="s">
        <v>74</v>
      </c>
      <c r="C39" s="14" t="s">
        <v>75</v>
      </c>
      <c r="D39" s="18">
        <f t="shared" si="0"/>
        <v>4784</v>
      </c>
      <c r="E39" s="17">
        <v>4784</v>
      </c>
      <c r="F39" s="17"/>
      <c r="G39" s="17"/>
      <c r="H39" s="17"/>
      <c r="I39" s="17"/>
    </row>
    <row r="40" spans="1:9" ht="15" customHeight="1">
      <c r="A40" s="4" t="s">
        <v>76</v>
      </c>
      <c r="B40" s="9" t="s">
        <v>77</v>
      </c>
      <c r="C40" s="14" t="s">
        <v>78</v>
      </c>
      <c r="D40" s="18">
        <f t="shared" si="0"/>
        <v>0</v>
      </c>
      <c r="E40" s="17"/>
      <c r="F40" s="17"/>
      <c r="G40" s="17"/>
      <c r="H40" s="17"/>
      <c r="I40" s="17"/>
    </row>
    <row r="41" spans="1:9" ht="15" customHeight="1">
      <c r="A41" s="4" t="s">
        <v>79</v>
      </c>
      <c r="B41" s="9" t="s">
        <v>80</v>
      </c>
      <c r="C41" s="14" t="s">
        <v>81</v>
      </c>
      <c r="D41" s="18">
        <f t="shared" si="0"/>
        <v>0</v>
      </c>
      <c r="E41" s="17"/>
      <c r="F41" s="17"/>
      <c r="G41" s="17"/>
      <c r="H41" s="17"/>
      <c r="I41" s="17"/>
    </row>
    <row r="42" spans="1:9" ht="15" customHeight="1">
      <c r="A42" s="4" t="s">
        <v>82</v>
      </c>
      <c r="B42" s="9" t="s">
        <v>83</v>
      </c>
      <c r="C42" s="14" t="s">
        <v>84</v>
      </c>
      <c r="D42" s="18">
        <f t="shared" si="0"/>
        <v>0</v>
      </c>
      <c r="E42" s="17"/>
      <c r="F42" s="17"/>
      <c r="G42" s="17"/>
      <c r="H42" s="17"/>
      <c r="I42" s="17"/>
    </row>
    <row r="43" spans="1:9" ht="15" customHeight="1">
      <c r="A43" s="4" t="s">
        <v>85</v>
      </c>
      <c r="B43" s="9" t="s">
        <v>86</v>
      </c>
      <c r="C43" s="14" t="s">
        <v>87</v>
      </c>
      <c r="D43" s="18">
        <f t="shared" si="0"/>
        <v>0</v>
      </c>
      <c r="E43" s="17"/>
      <c r="F43" s="17"/>
      <c r="G43" s="17"/>
      <c r="H43" s="17"/>
      <c r="I43" s="17"/>
    </row>
    <row r="44" spans="1:9" ht="15" customHeight="1">
      <c r="A44" s="4" t="s">
        <v>88</v>
      </c>
      <c r="B44" s="9" t="s">
        <v>89</v>
      </c>
      <c r="C44" s="14" t="s">
        <v>90</v>
      </c>
      <c r="D44" s="18">
        <f t="shared" si="0"/>
        <v>0</v>
      </c>
      <c r="E44" s="17"/>
      <c r="F44" s="17"/>
      <c r="G44" s="17"/>
      <c r="H44" s="17"/>
      <c r="I44" s="17"/>
    </row>
    <row r="45" spans="1:9" ht="15" customHeight="1">
      <c r="A45" s="5" t="s">
        <v>91</v>
      </c>
      <c r="B45" s="10" t="s">
        <v>374</v>
      </c>
      <c r="C45" s="15" t="s">
        <v>92</v>
      </c>
      <c r="D45" s="18">
        <f t="shared" si="0"/>
        <v>0</v>
      </c>
      <c r="E45" s="18">
        <f>SUM(E40:E44)</f>
        <v>0</v>
      </c>
      <c r="F45" s="18">
        <f>SUM(F40:F44)</f>
        <v>0</v>
      </c>
      <c r="G45" s="18">
        <f>SUM(G40:G44)</f>
        <v>0</v>
      </c>
      <c r="H45" s="18">
        <f>SUM(H40:H44)</f>
        <v>0</v>
      </c>
      <c r="I45" s="18">
        <f>SUM(I40:I44)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18">
        <f t="shared" si="0"/>
        <v>0</v>
      </c>
      <c r="E46" s="17"/>
      <c r="F46" s="17"/>
      <c r="G46" s="17"/>
      <c r="H46" s="17"/>
      <c r="I46" s="17"/>
    </row>
    <row r="47" spans="1:9" ht="15" customHeight="1">
      <c r="A47" s="5" t="s">
        <v>96</v>
      </c>
      <c r="B47" s="10" t="s">
        <v>375</v>
      </c>
      <c r="C47" s="15" t="s">
        <v>97</v>
      </c>
      <c r="D47" s="18">
        <f t="shared" si="0"/>
        <v>4784</v>
      </c>
      <c r="E47" s="18">
        <f>E36+E37+E38+E39+E45+E46</f>
        <v>4784</v>
      </c>
      <c r="F47" s="18">
        <f>F36+F37+F38+F39+F45+F46</f>
        <v>0</v>
      </c>
      <c r="G47" s="18">
        <f>G36+G37+G38+G39+G45+G46</f>
        <v>0</v>
      </c>
      <c r="H47" s="18">
        <f>H36+H37+H38+H39+H45+H46</f>
        <v>0</v>
      </c>
      <c r="I47" s="18">
        <f>I36+I37+I38+I39+I45+I46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18">
        <f t="shared" si="0"/>
        <v>0</v>
      </c>
      <c r="E48" s="17"/>
      <c r="F48" s="17"/>
      <c r="G48" s="17"/>
      <c r="H48" s="17"/>
      <c r="I48" s="17"/>
    </row>
    <row r="49" spans="1:9" ht="15" customHeight="1">
      <c r="A49" s="4" t="s">
        <v>101</v>
      </c>
      <c r="B49" s="11" t="s">
        <v>102</v>
      </c>
      <c r="C49" s="14" t="s">
        <v>103</v>
      </c>
      <c r="D49" s="18">
        <f t="shared" si="0"/>
        <v>0</v>
      </c>
      <c r="E49" s="17"/>
      <c r="F49" s="17"/>
      <c r="G49" s="17"/>
      <c r="H49" s="17"/>
      <c r="I49" s="17"/>
    </row>
    <row r="50" spans="1:9" ht="15" customHeight="1">
      <c r="A50" s="4" t="s">
        <v>104</v>
      </c>
      <c r="B50" s="11" t="s">
        <v>105</v>
      </c>
      <c r="C50" s="14" t="s">
        <v>106</v>
      </c>
      <c r="D50" s="18">
        <f t="shared" si="0"/>
        <v>1630</v>
      </c>
      <c r="E50" s="18">
        <f>SUM(E51:E52)</f>
        <v>0</v>
      </c>
      <c r="F50" s="18">
        <f>SUM(F51:F52)</f>
        <v>0</v>
      </c>
      <c r="G50" s="18">
        <f>SUM(G51:G52)</f>
        <v>1630</v>
      </c>
      <c r="H50" s="18">
        <f>SUM(H51:H52)</f>
        <v>0</v>
      </c>
      <c r="I50" s="18">
        <f>SUM(I51:I52)</f>
        <v>0</v>
      </c>
    </row>
    <row r="51" spans="1:9" ht="15" customHeight="1">
      <c r="A51" s="4"/>
      <c r="B51" s="27" t="s">
        <v>244</v>
      </c>
      <c r="C51" s="14" t="s">
        <v>329</v>
      </c>
      <c r="D51" s="18">
        <f t="shared" si="0"/>
        <v>80</v>
      </c>
      <c r="E51" s="17"/>
      <c r="F51" s="17"/>
      <c r="G51" s="17">
        <v>80</v>
      </c>
      <c r="H51" s="17"/>
      <c r="I51" s="17"/>
    </row>
    <row r="52" spans="1:9" ht="15" customHeight="1">
      <c r="A52" s="4"/>
      <c r="B52" s="27" t="s">
        <v>245</v>
      </c>
      <c r="C52" s="14" t="s">
        <v>330</v>
      </c>
      <c r="D52" s="18">
        <f t="shared" si="0"/>
        <v>1550</v>
      </c>
      <c r="E52" s="17"/>
      <c r="F52" s="17"/>
      <c r="G52" s="17">
        <v>1550</v>
      </c>
      <c r="H52" s="17"/>
      <c r="I52" s="17"/>
    </row>
    <row r="53" spans="1:9" ht="15" customHeight="1">
      <c r="A53" s="4" t="s">
        <v>107</v>
      </c>
      <c r="B53" s="11" t="s">
        <v>332</v>
      </c>
      <c r="C53" s="14" t="s">
        <v>108</v>
      </c>
      <c r="D53" s="18">
        <f t="shared" si="0"/>
        <v>10379</v>
      </c>
      <c r="E53" s="17">
        <v>10379</v>
      </c>
      <c r="F53" s="17"/>
      <c r="G53" s="17"/>
      <c r="H53" s="17"/>
      <c r="I53" s="17"/>
    </row>
    <row r="54" spans="1:9" ht="15" customHeight="1">
      <c r="A54" s="4" t="s">
        <v>109</v>
      </c>
      <c r="B54" s="11" t="s">
        <v>110</v>
      </c>
      <c r="C54" s="14" t="s">
        <v>111</v>
      </c>
      <c r="D54" s="18">
        <f t="shared" si="0"/>
        <v>0</v>
      </c>
      <c r="E54" s="17"/>
      <c r="F54" s="17"/>
      <c r="G54" s="17"/>
      <c r="H54" s="17"/>
      <c r="I54" s="17"/>
    </row>
    <row r="55" spans="1:9" ht="15" customHeight="1">
      <c r="A55" s="4" t="s">
        <v>112</v>
      </c>
      <c r="B55" s="11" t="s">
        <v>113</v>
      </c>
      <c r="C55" s="14" t="s">
        <v>114</v>
      </c>
      <c r="D55" s="18">
        <f t="shared" si="0"/>
        <v>3242</v>
      </c>
      <c r="E55" s="17">
        <v>2802</v>
      </c>
      <c r="F55" s="17"/>
      <c r="G55" s="17">
        <v>440</v>
      </c>
      <c r="H55" s="17"/>
      <c r="I55" s="17"/>
    </row>
    <row r="56" spans="1:9" ht="15" customHeight="1">
      <c r="A56" s="4" t="s">
        <v>115</v>
      </c>
      <c r="B56" s="11" t="s">
        <v>116</v>
      </c>
      <c r="C56" s="14" t="s">
        <v>117</v>
      </c>
      <c r="D56" s="18">
        <f t="shared" si="0"/>
        <v>0</v>
      </c>
      <c r="E56" s="17"/>
      <c r="F56" s="17"/>
      <c r="G56" s="119"/>
      <c r="H56" s="17"/>
      <c r="I56" s="17"/>
    </row>
    <row r="57" spans="1:9" ht="15" customHeight="1">
      <c r="A57" s="4" t="s">
        <v>118</v>
      </c>
      <c r="B57" s="11" t="s">
        <v>119</v>
      </c>
      <c r="C57" s="14" t="s">
        <v>120</v>
      </c>
      <c r="D57" s="18">
        <f t="shared" si="0"/>
        <v>0</v>
      </c>
      <c r="E57" s="17"/>
      <c r="F57" s="17"/>
      <c r="G57" s="17"/>
      <c r="H57" s="17"/>
      <c r="I57" s="17"/>
    </row>
    <row r="58" spans="1:9" ht="15" customHeight="1">
      <c r="A58" s="4" t="s">
        <v>121</v>
      </c>
      <c r="B58" s="11" t="s">
        <v>122</v>
      </c>
      <c r="C58" s="14" t="s">
        <v>123</v>
      </c>
      <c r="D58" s="18">
        <f t="shared" si="0"/>
        <v>0</v>
      </c>
      <c r="E58" s="17"/>
      <c r="F58" s="17"/>
      <c r="G58" s="17"/>
      <c r="H58" s="17"/>
      <c r="I58" s="17"/>
    </row>
    <row r="59" spans="1:9" ht="15" customHeight="1">
      <c r="A59" s="4" t="s">
        <v>124</v>
      </c>
      <c r="B59" s="11" t="s">
        <v>125</v>
      </c>
      <c r="C59" s="14" t="s">
        <v>126</v>
      </c>
      <c r="D59" s="18">
        <f t="shared" si="0"/>
        <v>0</v>
      </c>
      <c r="E59" s="17"/>
      <c r="F59" s="17"/>
      <c r="G59" s="17"/>
      <c r="H59" s="17"/>
      <c r="I59" s="17"/>
    </row>
    <row r="60" spans="1:9" ht="15" customHeight="1">
      <c r="A60" s="5" t="s">
        <v>127</v>
      </c>
      <c r="B60" s="12" t="s">
        <v>376</v>
      </c>
      <c r="C60" s="15" t="s">
        <v>128</v>
      </c>
      <c r="D60" s="18">
        <f t="shared" si="0"/>
        <v>15251</v>
      </c>
      <c r="E60" s="18">
        <f>E48+E49+E50+E53+E54+E55+E56+E57+E58+E59</f>
        <v>13181</v>
      </c>
      <c r="F60" s="18">
        <f>F48+F49+F50+F53+F54+F55+F56+F57+F58+F59</f>
        <v>0</v>
      </c>
      <c r="G60" s="18">
        <f>G48+G49+G50+G53+G54+G55+G56+G57+G58+G59</f>
        <v>2070</v>
      </c>
      <c r="H60" s="18">
        <f>H48+H49+H50+H53+H54+H55+H56+H57+H58+H59</f>
        <v>0</v>
      </c>
      <c r="I60" s="18">
        <f>I48+I49+I50+I53+I54+I55+I56+I57+I58+I59</f>
        <v>0</v>
      </c>
    </row>
    <row r="61" spans="1:9" ht="15" customHeight="1">
      <c r="A61" s="4">
        <v>45</v>
      </c>
      <c r="B61" s="11" t="s">
        <v>129</v>
      </c>
      <c r="C61" s="14" t="s">
        <v>130</v>
      </c>
      <c r="D61" s="18">
        <f t="shared" si="0"/>
        <v>0</v>
      </c>
      <c r="E61" s="17"/>
      <c r="F61" s="17"/>
      <c r="G61" s="17"/>
      <c r="H61" s="17"/>
      <c r="I61" s="17"/>
    </row>
    <row r="62" spans="1:9" ht="15" customHeight="1">
      <c r="A62" s="4">
        <v>46</v>
      </c>
      <c r="B62" s="11" t="s">
        <v>131</v>
      </c>
      <c r="C62" s="14" t="s">
        <v>132</v>
      </c>
      <c r="D62" s="18">
        <f t="shared" si="0"/>
        <v>299</v>
      </c>
      <c r="E62" s="17">
        <v>299</v>
      </c>
      <c r="F62" s="17"/>
      <c r="G62" s="17"/>
      <c r="H62" s="17"/>
      <c r="I62" s="17"/>
    </row>
    <row r="63" spans="1:9" ht="15" customHeight="1">
      <c r="A63" s="4">
        <v>47</v>
      </c>
      <c r="B63" s="11" t="s">
        <v>133</v>
      </c>
      <c r="C63" s="14" t="s">
        <v>134</v>
      </c>
      <c r="D63" s="18">
        <f t="shared" si="0"/>
        <v>0</v>
      </c>
      <c r="E63" s="17"/>
      <c r="F63" s="17"/>
      <c r="G63" s="17"/>
      <c r="H63" s="17"/>
      <c r="I63" s="17"/>
    </row>
    <row r="64" spans="1:9" ht="15" customHeight="1">
      <c r="A64" s="4">
        <v>48</v>
      </c>
      <c r="B64" s="11" t="s">
        <v>135</v>
      </c>
      <c r="C64" s="14" t="s">
        <v>136</v>
      </c>
      <c r="D64" s="18">
        <f t="shared" si="0"/>
        <v>0</v>
      </c>
      <c r="E64" s="17"/>
      <c r="F64" s="17"/>
      <c r="G64" s="17"/>
      <c r="H64" s="17"/>
      <c r="I64" s="17"/>
    </row>
    <row r="65" spans="1:9" ht="15" customHeight="1">
      <c r="A65" s="4">
        <v>49</v>
      </c>
      <c r="B65" s="11" t="s">
        <v>137</v>
      </c>
      <c r="C65" s="14" t="s">
        <v>138</v>
      </c>
      <c r="D65" s="18">
        <f t="shared" si="0"/>
        <v>0</v>
      </c>
      <c r="E65" s="17"/>
      <c r="F65" s="17"/>
      <c r="G65" s="17"/>
      <c r="H65" s="17"/>
      <c r="I65" s="17"/>
    </row>
    <row r="66" spans="1:9" ht="15" customHeight="1">
      <c r="A66" s="5">
        <v>50</v>
      </c>
      <c r="B66" s="10" t="s">
        <v>377</v>
      </c>
      <c r="C66" s="15" t="s">
        <v>139</v>
      </c>
      <c r="D66" s="18">
        <f t="shared" si="0"/>
        <v>299</v>
      </c>
      <c r="E66" s="18">
        <f>SUM(E61:E65)</f>
        <v>299</v>
      </c>
      <c r="F66" s="18">
        <f>SUM(F61:F65)</f>
        <v>0</v>
      </c>
      <c r="G66" s="18">
        <f>SUM(G61:G65)</f>
        <v>0</v>
      </c>
      <c r="H66" s="18">
        <f>SUM(H61:H65)</f>
        <v>0</v>
      </c>
      <c r="I66" s="18">
        <f>SUM(I61:I65)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18">
        <f t="shared" si="0"/>
        <v>0</v>
      </c>
      <c r="E67" s="17"/>
      <c r="F67" s="17"/>
      <c r="G67" s="17"/>
      <c r="H67" s="17"/>
      <c r="I67" s="17"/>
    </row>
    <row r="68" spans="1:9" ht="15" customHeight="1">
      <c r="A68" s="4">
        <v>52</v>
      </c>
      <c r="B68" s="9" t="s">
        <v>142</v>
      </c>
      <c r="C68" s="14" t="s">
        <v>143</v>
      </c>
      <c r="D68" s="18">
        <f t="shared" si="0"/>
        <v>0</v>
      </c>
      <c r="E68" s="17"/>
      <c r="F68" s="17"/>
      <c r="G68" s="17"/>
      <c r="H68" s="17"/>
      <c r="I68" s="17"/>
    </row>
    <row r="69" spans="1:9" ht="15" customHeight="1">
      <c r="A69" s="4">
        <v>53</v>
      </c>
      <c r="B69" s="11" t="s">
        <v>144</v>
      </c>
      <c r="C69" s="14" t="s">
        <v>145</v>
      </c>
      <c r="D69" s="18">
        <f t="shared" si="0"/>
        <v>70</v>
      </c>
      <c r="E69" s="17"/>
      <c r="F69" s="17"/>
      <c r="G69" s="17">
        <v>70</v>
      </c>
      <c r="H69" s="17"/>
      <c r="I69" s="17"/>
    </row>
    <row r="70" spans="1:9" ht="15" customHeight="1">
      <c r="A70" s="5">
        <v>54</v>
      </c>
      <c r="B70" s="10" t="s">
        <v>378</v>
      </c>
      <c r="C70" s="15" t="s">
        <v>146</v>
      </c>
      <c r="D70" s="18">
        <f t="shared" si="0"/>
        <v>70</v>
      </c>
      <c r="E70" s="18">
        <f>SUM(E67:E69)</f>
        <v>0</v>
      </c>
      <c r="F70" s="18">
        <f>SUM(F67:F69)</f>
        <v>0</v>
      </c>
      <c r="G70" s="18">
        <f>SUM(G67:G69)</f>
        <v>70</v>
      </c>
      <c r="H70" s="18">
        <f>SUM(H67:H69)</f>
        <v>0</v>
      </c>
      <c r="I70" s="18">
        <f>SUM(I67:I69)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18">
        <f t="shared" si="0"/>
        <v>0</v>
      </c>
      <c r="E71" s="17"/>
      <c r="F71" s="17"/>
      <c r="G71" s="17"/>
      <c r="H71" s="17"/>
      <c r="I71" s="17"/>
    </row>
    <row r="72" spans="1:9" ht="15" customHeight="1">
      <c r="A72" s="4">
        <v>56</v>
      </c>
      <c r="B72" s="9" t="s">
        <v>149</v>
      </c>
      <c r="C72" s="14" t="s">
        <v>150</v>
      </c>
      <c r="D72" s="18">
        <f aca="true" t="shared" si="1" ref="D72:D89">SUM(E72:I72)</f>
        <v>0</v>
      </c>
      <c r="E72" s="17"/>
      <c r="F72" s="17"/>
      <c r="G72" s="17"/>
      <c r="H72" s="17"/>
      <c r="I72" s="17"/>
    </row>
    <row r="73" spans="1:9" ht="15" customHeight="1">
      <c r="A73" s="4">
        <v>57</v>
      </c>
      <c r="B73" s="11" t="s">
        <v>151</v>
      </c>
      <c r="C73" s="14" t="s">
        <v>152</v>
      </c>
      <c r="D73" s="18">
        <f t="shared" si="1"/>
        <v>352</v>
      </c>
      <c r="E73" s="17">
        <v>352</v>
      </c>
      <c r="F73" s="17"/>
      <c r="G73" s="17"/>
      <c r="H73" s="17"/>
      <c r="I73" s="17"/>
    </row>
    <row r="74" spans="1:9" ht="15" customHeight="1" thickBot="1">
      <c r="A74" s="56">
        <v>58</v>
      </c>
      <c r="B74" s="57" t="s">
        <v>379</v>
      </c>
      <c r="C74" s="58" t="s">
        <v>153</v>
      </c>
      <c r="D74" s="18">
        <f t="shared" si="1"/>
        <v>352</v>
      </c>
      <c r="E74" s="59">
        <f>SUM(E71:E73)</f>
        <v>352</v>
      </c>
      <c r="F74" s="59">
        <f>SUM(F71:F73)</f>
        <v>0</v>
      </c>
      <c r="G74" s="59">
        <f>SUM(G71:G73)</f>
        <v>0</v>
      </c>
      <c r="H74" s="59">
        <f>SUM(H71:H73)</f>
        <v>0</v>
      </c>
      <c r="I74" s="59">
        <f>SUM(I71:I73)</f>
        <v>0</v>
      </c>
    </row>
    <row r="75" spans="1:9" ht="15" customHeight="1" thickBot="1">
      <c r="A75" s="61">
        <v>59</v>
      </c>
      <c r="B75" s="62" t="s">
        <v>380</v>
      </c>
      <c r="C75" s="63" t="s">
        <v>154</v>
      </c>
      <c r="D75" s="18">
        <f t="shared" si="1"/>
        <v>26314</v>
      </c>
      <c r="E75" s="64">
        <f>E27+E33+E47+E60+E66+E70+E74</f>
        <v>24174</v>
      </c>
      <c r="F75" s="64">
        <f>F27+F33+F47+F60+F66+F70+F74</f>
        <v>0</v>
      </c>
      <c r="G75" s="64">
        <f>G27+G33+G47+G60+G66+G70+G74</f>
        <v>2140</v>
      </c>
      <c r="H75" s="64">
        <f>H27+H33+H47+H60+H66+H70+H74</f>
        <v>0</v>
      </c>
      <c r="I75" s="64">
        <f>I27+I33+I47+I60+I66+I70+I74</f>
        <v>0</v>
      </c>
    </row>
    <row r="76" spans="1:9" ht="15">
      <c r="A76" s="60">
        <v>60</v>
      </c>
      <c r="B76" s="40" t="s">
        <v>273</v>
      </c>
      <c r="C76" s="44" t="s">
        <v>276</v>
      </c>
      <c r="D76" s="18">
        <f t="shared" si="1"/>
        <v>0</v>
      </c>
      <c r="E76" s="44"/>
      <c r="F76" s="44"/>
      <c r="G76" s="44"/>
      <c r="H76" s="44"/>
      <c r="I76" s="44"/>
    </row>
    <row r="77" spans="1:9" ht="15">
      <c r="A77" s="5">
        <v>61</v>
      </c>
      <c r="B77" s="35" t="s">
        <v>274</v>
      </c>
      <c r="C77" s="45" t="s">
        <v>277</v>
      </c>
      <c r="D77" s="18">
        <f t="shared" si="1"/>
        <v>0</v>
      </c>
      <c r="E77" s="45"/>
      <c r="F77" s="45"/>
      <c r="G77" s="45"/>
      <c r="H77" s="45"/>
      <c r="I77" s="45"/>
    </row>
    <row r="78" spans="1:9" ht="15">
      <c r="A78" s="5">
        <v>62</v>
      </c>
      <c r="B78" s="9" t="s">
        <v>266</v>
      </c>
      <c r="C78" s="45" t="s">
        <v>278</v>
      </c>
      <c r="D78" s="18">
        <f t="shared" si="1"/>
        <v>0</v>
      </c>
      <c r="E78" s="45"/>
      <c r="F78" s="45"/>
      <c r="G78" s="45"/>
      <c r="H78" s="45"/>
      <c r="I78" s="45"/>
    </row>
    <row r="79" spans="1:9" ht="15">
      <c r="A79" s="5">
        <v>63</v>
      </c>
      <c r="B79" s="9" t="s">
        <v>267</v>
      </c>
      <c r="C79" s="45" t="s">
        <v>279</v>
      </c>
      <c r="D79" s="18">
        <f t="shared" si="1"/>
        <v>0</v>
      </c>
      <c r="E79" s="45"/>
      <c r="F79" s="45"/>
      <c r="G79" s="45"/>
      <c r="H79" s="45"/>
      <c r="I79" s="45"/>
    </row>
    <row r="80" spans="1:9" ht="15">
      <c r="A80" s="5">
        <v>64</v>
      </c>
      <c r="B80" s="10" t="s">
        <v>381</v>
      </c>
      <c r="C80" s="45" t="s">
        <v>280</v>
      </c>
      <c r="D80" s="18">
        <f t="shared" si="1"/>
        <v>0</v>
      </c>
      <c r="E80" s="45">
        <f>SUM(E78:E79)</f>
        <v>0</v>
      </c>
      <c r="F80" s="45">
        <f>SUM(F78:F79)</f>
        <v>0</v>
      </c>
      <c r="G80" s="45">
        <f>SUM(G78:G79)</f>
        <v>0</v>
      </c>
      <c r="H80" s="45">
        <f>SUM(H78:H79)</f>
        <v>0</v>
      </c>
      <c r="I80" s="45">
        <f>SUM(I78:I79)</f>
        <v>0</v>
      </c>
    </row>
    <row r="81" spans="1:9" ht="15">
      <c r="A81" s="5">
        <v>65</v>
      </c>
      <c r="B81" s="34" t="s">
        <v>268</v>
      </c>
      <c r="C81" s="45" t="s">
        <v>281</v>
      </c>
      <c r="D81" s="18">
        <f t="shared" si="1"/>
        <v>0</v>
      </c>
      <c r="E81" s="45"/>
      <c r="F81" s="45"/>
      <c r="G81" s="45"/>
      <c r="H81" s="45"/>
      <c r="I81" s="45"/>
    </row>
    <row r="82" spans="1:9" ht="15">
      <c r="A82" s="5">
        <v>66</v>
      </c>
      <c r="B82" s="34" t="s">
        <v>269</v>
      </c>
      <c r="C82" s="45" t="s">
        <v>282</v>
      </c>
      <c r="D82" s="18">
        <f t="shared" si="1"/>
        <v>0</v>
      </c>
      <c r="E82" s="45"/>
      <c r="F82" s="45"/>
      <c r="G82" s="45"/>
      <c r="H82" s="45"/>
      <c r="I82" s="45"/>
    </row>
    <row r="83" spans="1:9" ht="15">
      <c r="A83" s="5">
        <v>67</v>
      </c>
      <c r="B83" s="34" t="s">
        <v>270</v>
      </c>
      <c r="C83" s="45" t="s">
        <v>283</v>
      </c>
      <c r="D83" s="18">
        <f t="shared" si="1"/>
        <v>3746</v>
      </c>
      <c r="E83" s="241"/>
      <c r="F83" s="242"/>
      <c r="G83" s="241">
        <v>3746</v>
      </c>
      <c r="H83" s="241"/>
      <c r="I83" s="241"/>
    </row>
    <row r="84" spans="1:9" ht="15">
      <c r="A84" s="5">
        <v>68</v>
      </c>
      <c r="B84" s="34" t="s">
        <v>271</v>
      </c>
      <c r="C84" s="45" t="s">
        <v>284</v>
      </c>
      <c r="D84" s="18">
        <f t="shared" si="1"/>
        <v>0</v>
      </c>
      <c r="E84" s="243"/>
      <c r="F84" s="244"/>
      <c r="G84" s="243"/>
      <c r="H84" s="243"/>
      <c r="I84" s="243"/>
    </row>
    <row r="85" spans="1:9" ht="15">
      <c r="A85" s="5">
        <v>69</v>
      </c>
      <c r="B85" s="11" t="s">
        <v>272</v>
      </c>
      <c r="C85" s="45" t="s">
        <v>285</v>
      </c>
      <c r="D85" s="18">
        <f t="shared" si="1"/>
        <v>0</v>
      </c>
      <c r="E85" s="243"/>
      <c r="F85" s="244"/>
      <c r="G85" s="243"/>
      <c r="H85" s="243"/>
      <c r="I85" s="243"/>
    </row>
    <row r="86" spans="1:9" ht="15">
      <c r="A86" s="5">
        <v>70</v>
      </c>
      <c r="B86" s="12" t="s">
        <v>382</v>
      </c>
      <c r="C86" s="45" t="s">
        <v>286</v>
      </c>
      <c r="D86" s="18">
        <f t="shared" si="1"/>
        <v>3746</v>
      </c>
      <c r="E86" s="243">
        <f>(SUM(E80:E85))+E76+E77</f>
        <v>0</v>
      </c>
      <c r="F86" s="245">
        <f>(SUM(F80:F85))+F76+F77</f>
        <v>0</v>
      </c>
      <c r="G86" s="243">
        <f>(SUM(G80:G85))+G76+G77</f>
        <v>3746</v>
      </c>
      <c r="H86" s="243">
        <f>(SUM(H80:H85))+H76+H77</f>
        <v>0</v>
      </c>
      <c r="I86" s="243">
        <f>(SUM(I80:I85))+I76+I77</f>
        <v>0</v>
      </c>
    </row>
    <row r="87" spans="1:9" ht="15">
      <c r="A87" s="5">
        <v>71</v>
      </c>
      <c r="B87" s="35" t="s">
        <v>275</v>
      </c>
      <c r="C87" s="45" t="s">
        <v>287</v>
      </c>
      <c r="D87" s="18">
        <f t="shared" si="1"/>
        <v>0</v>
      </c>
      <c r="E87" s="243"/>
      <c r="F87" s="245"/>
      <c r="G87" s="243"/>
      <c r="H87" s="243"/>
      <c r="I87" s="243"/>
    </row>
    <row r="88" spans="1:9" ht="15">
      <c r="A88" s="5">
        <v>72</v>
      </c>
      <c r="B88" s="35" t="s">
        <v>383</v>
      </c>
      <c r="C88" s="45" t="s">
        <v>288</v>
      </c>
      <c r="D88" s="18">
        <f t="shared" si="1"/>
        <v>3746</v>
      </c>
      <c r="E88" s="243">
        <f>SUM(E86:E87)</f>
        <v>0</v>
      </c>
      <c r="F88" s="245">
        <f>SUM(F86:F87)</f>
        <v>0</v>
      </c>
      <c r="G88" s="243">
        <f>SUM(G86:G87)</f>
        <v>3746</v>
      </c>
      <c r="H88" s="243">
        <f>SUM(H86:H87)</f>
        <v>0</v>
      </c>
      <c r="I88" s="243">
        <f>SUM(I86:I87)</f>
        <v>0</v>
      </c>
    </row>
    <row r="89" spans="1:9" ht="15.75" thickBot="1">
      <c r="A89" s="212">
        <v>73</v>
      </c>
      <c r="B89" s="246" t="s">
        <v>384</v>
      </c>
      <c r="C89" s="246"/>
      <c r="D89" s="247">
        <f t="shared" si="1"/>
        <v>30060</v>
      </c>
      <c r="E89" s="248">
        <f>E75+E88</f>
        <v>24174</v>
      </c>
      <c r="F89" s="249">
        <f>F75+F88</f>
        <v>0</v>
      </c>
      <c r="G89" s="248">
        <f>G75+G88</f>
        <v>5886</v>
      </c>
      <c r="H89" s="248">
        <f>H75+H88</f>
        <v>0</v>
      </c>
      <c r="I89" s="248">
        <f>I75+I88</f>
        <v>0</v>
      </c>
    </row>
    <row r="90" spans="1:9" ht="15.75" thickTop="1">
      <c r="A90" s="22">
        <v>1</v>
      </c>
      <c r="B90" s="26" t="s">
        <v>359</v>
      </c>
      <c r="C90" s="24" t="s">
        <v>155</v>
      </c>
      <c r="D90" s="32">
        <f aca="true" t="shared" si="2" ref="D90:D153">SUM(E90:I90)</f>
        <v>25</v>
      </c>
      <c r="E90" s="32"/>
      <c r="F90" s="32"/>
      <c r="G90" s="32">
        <v>25</v>
      </c>
      <c r="H90" s="32"/>
      <c r="I90" s="32"/>
    </row>
    <row r="91" spans="1:9" ht="15">
      <c r="A91" s="22">
        <v>2</v>
      </c>
      <c r="B91" s="10" t="s">
        <v>156</v>
      </c>
      <c r="C91" s="24" t="s">
        <v>157</v>
      </c>
      <c r="D91" s="32">
        <f t="shared" si="2"/>
        <v>13</v>
      </c>
      <c r="E91" s="32"/>
      <c r="F91" s="32"/>
      <c r="G91" s="32">
        <v>13</v>
      </c>
      <c r="H91" s="32"/>
      <c r="I91" s="32"/>
    </row>
    <row r="92" spans="1:9" ht="15">
      <c r="A92" s="22">
        <v>3</v>
      </c>
      <c r="B92" s="10" t="s">
        <v>360</v>
      </c>
      <c r="C92" s="24" t="s">
        <v>158</v>
      </c>
      <c r="D92" s="32">
        <f t="shared" si="2"/>
        <v>11927</v>
      </c>
      <c r="E92" s="32">
        <v>6079</v>
      </c>
      <c r="F92" s="32"/>
      <c r="G92" s="32">
        <v>5848</v>
      </c>
      <c r="H92" s="32"/>
      <c r="I92" s="32"/>
    </row>
    <row r="93" spans="1:9" ht="15">
      <c r="A93" s="22">
        <v>4</v>
      </c>
      <c r="B93" s="11" t="s">
        <v>159</v>
      </c>
      <c r="C93" s="23" t="s">
        <v>160</v>
      </c>
      <c r="D93" s="32">
        <f t="shared" si="2"/>
        <v>0</v>
      </c>
      <c r="E93" s="25"/>
      <c r="F93" s="25"/>
      <c r="G93" s="25"/>
      <c r="H93" s="25"/>
      <c r="I93" s="25"/>
    </row>
    <row r="94" spans="1:9" ht="15">
      <c r="A94" s="22">
        <v>5</v>
      </c>
      <c r="B94" s="11" t="s">
        <v>161</v>
      </c>
      <c r="C94" s="23" t="s">
        <v>162</v>
      </c>
      <c r="D94" s="32">
        <f t="shared" si="2"/>
        <v>0</v>
      </c>
      <c r="E94" s="25"/>
      <c r="F94" s="25"/>
      <c r="G94" s="25"/>
      <c r="H94" s="25"/>
      <c r="I94" s="25"/>
    </row>
    <row r="95" spans="1:9" ht="15">
      <c r="A95" s="22">
        <v>6</v>
      </c>
      <c r="B95" s="28" t="s">
        <v>163</v>
      </c>
      <c r="C95" s="23" t="s">
        <v>164</v>
      </c>
      <c r="D95" s="32">
        <f t="shared" si="2"/>
        <v>0</v>
      </c>
      <c r="E95" s="25"/>
      <c r="F95" s="25"/>
      <c r="G95" s="25"/>
      <c r="H95" s="25"/>
      <c r="I95" s="25"/>
    </row>
    <row r="96" spans="1:9" ht="15">
      <c r="A96" s="22">
        <v>7</v>
      </c>
      <c r="B96" s="28" t="s">
        <v>165</v>
      </c>
      <c r="C96" s="23" t="s">
        <v>166</v>
      </c>
      <c r="D96" s="32">
        <f t="shared" si="2"/>
        <v>0</v>
      </c>
      <c r="E96" s="25"/>
      <c r="F96" s="25"/>
      <c r="G96" s="25"/>
      <c r="H96" s="25"/>
      <c r="I96" s="25"/>
    </row>
    <row r="97" spans="1:9" ht="15">
      <c r="A97" s="22">
        <v>8</v>
      </c>
      <c r="B97" s="28" t="s">
        <v>167</v>
      </c>
      <c r="C97" s="23" t="s">
        <v>168</v>
      </c>
      <c r="D97" s="32">
        <f t="shared" si="2"/>
        <v>0</v>
      </c>
      <c r="E97" s="25"/>
      <c r="F97" s="25"/>
      <c r="G97" s="25"/>
      <c r="H97" s="25"/>
      <c r="I97" s="25"/>
    </row>
    <row r="98" spans="1:9" ht="15">
      <c r="A98" s="22">
        <v>9</v>
      </c>
      <c r="B98" s="11" t="s">
        <v>169</v>
      </c>
      <c r="C98" s="23" t="s">
        <v>170</v>
      </c>
      <c r="D98" s="32">
        <f t="shared" si="2"/>
        <v>0</v>
      </c>
      <c r="E98" s="25"/>
      <c r="F98" s="25"/>
      <c r="G98" s="25"/>
      <c r="H98" s="25"/>
      <c r="I98" s="25"/>
    </row>
    <row r="99" spans="1:9" ht="15">
      <c r="A99" s="22">
        <v>10</v>
      </c>
      <c r="B99" s="11" t="s">
        <v>171</v>
      </c>
      <c r="C99" s="23" t="s">
        <v>172</v>
      </c>
      <c r="D99" s="32">
        <f t="shared" si="2"/>
        <v>0</v>
      </c>
      <c r="E99" s="25"/>
      <c r="F99" s="25"/>
      <c r="G99" s="25"/>
      <c r="H99" s="25"/>
      <c r="I99" s="25"/>
    </row>
    <row r="100" spans="1:9" ht="15">
      <c r="A100" s="22">
        <v>11</v>
      </c>
      <c r="B100" s="11" t="s">
        <v>173</v>
      </c>
      <c r="C100" s="23" t="s">
        <v>174</v>
      </c>
      <c r="D100" s="32">
        <f t="shared" si="2"/>
        <v>0</v>
      </c>
      <c r="E100" s="25"/>
      <c r="F100" s="25"/>
      <c r="G100" s="25"/>
      <c r="H100" s="25"/>
      <c r="I100" s="25"/>
    </row>
    <row r="101" spans="1:9" ht="15">
      <c r="A101" s="22">
        <v>12</v>
      </c>
      <c r="B101" s="12" t="s">
        <v>361</v>
      </c>
      <c r="C101" s="24" t="s">
        <v>175</v>
      </c>
      <c r="D101" s="32">
        <f t="shared" si="2"/>
        <v>0</v>
      </c>
      <c r="E101" s="32">
        <f>SUM(E93:E100)</f>
        <v>0</v>
      </c>
      <c r="F101" s="32">
        <f>SUM(F93:F100)</f>
        <v>0</v>
      </c>
      <c r="G101" s="32">
        <f>SUM(G93:G100)</f>
        <v>0</v>
      </c>
      <c r="H101" s="32">
        <f>SUM(H93:H100)</f>
        <v>0</v>
      </c>
      <c r="I101" s="32">
        <f>SUM(I93:I100)</f>
        <v>0</v>
      </c>
    </row>
    <row r="102" spans="1:9" ht="15">
      <c r="A102" s="22">
        <v>13</v>
      </c>
      <c r="B102" s="29" t="s">
        <v>176</v>
      </c>
      <c r="C102" s="23" t="s">
        <v>177</v>
      </c>
      <c r="D102" s="32">
        <f t="shared" si="2"/>
        <v>0</v>
      </c>
      <c r="E102" s="25"/>
      <c r="F102" s="25"/>
      <c r="G102" s="25"/>
      <c r="H102" s="25"/>
      <c r="I102" s="25"/>
    </row>
    <row r="103" spans="1:9" ht="15">
      <c r="A103" s="22">
        <v>14</v>
      </c>
      <c r="B103" s="29" t="s">
        <v>178</v>
      </c>
      <c r="C103" s="23" t="s">
        <v>179</v>
      </c>
      <c r="D103" s="32">
        <f t="shared" si="2"/>
        <v>0</v>
      </c>
      <c r="E103" s="25"/>
      <c r="F103" s="25"/>
      <c r="G103" s="25"/>
      <c r="H103" s="25"/>
      <c r="I103" s="25"/>
    </row>
    <row r="104" spans="1:9" ht="25.5">
      <c r="A104" s="22">
        <v>15</v>
      </c>
      <c r="B104" s="29" t="s">
        <v>180</v>
      </c>
      <c r="C104" s="23" t="s">
        <v>181</v>
      </c>
      <c r="D104" s="32">
        <f t="shared" si="2"/>
        <v>0</v>
      </c>
      <c r="E104" s="25"/>
      <c r="F104" s="25"/>
      <c r="G104" s="25"/>
      <c r="H104" s="25"/>
      <c r="I104" s="25"/>
    </row>
    <row r="105" spans="1:9" ht="25.5">
      <c r="A105" s="22">
        <v>16</v>
      </c>
      <c r="B105" s="29" t="s">
        <v>182</v>
      </c>
      <c r="C105" s="23" t="s">
        <v>183</v>
      </c>
      <c r="D105" s="32">
        <f t="shared" si="2"/>
        <v>0</v>
      </c>
      <c r="E105" s="25"/>
      <c r="F105" s="25"/>
      <c r="G105" s="25"/>
      <c r="H105" s="25"/>
      <c r="I105" s="25"/>
    </row>
    <row r="106" spans="1:9" ht="25.5">
      <c r="A106" s="22">
        <v>17</v>
      </c>
      <c r="B106" s="29" t="s">
        <v>184</v>
      </c>
      <c r="C106" s="23" t="s">
        <v>185</v>
      </c>
      <c r="D106" s="32">
        <f t="shared" si="2"/>
        <v>0</v>
      </c>
      <c r="E106" s="25"/>
      <c r="F106" s="25"/>
      <c r="G106" s="25"/>
      <c r="H106" s="25"/>
      <c r="I106" s="25"/>
    </row>
    <row r="107" spans="1:9" ht="15">
      <c r="A107" s="22">
        <v>18</v>
      </c>
      <c r="B107" s="29" t="s">
        <v>186</v>
      </c>
      <c r="C107" s="23" t="s">
        <v>187</v>
      </c>
      <c r="D107" s="32">
        <f t="shared" si="2"/>
        <v>9387</v>
      </c>
      <c r="E107" s="33">
        <f>SUM(E108:E115)</f>
        <v>9387</v>
      </c>
      <c r="F107" s="33">
        <f>SUM(F108:F115)</f>
        <v>0</v>
      </c>
      <c r="G107" s="33">
        <f>SUM(G108:G115)</f>
        <v>0</v>
      </c>
      <c r="H107" s="33">
        <f>SUM(H108:H115)</f>
        <v>0</v>
      </c>
      <c r="I107" s="33">
        <f>SUM(I108:I115)</f>
        <v>0</v>
      </c>
    </row>
    <row r="108" spans="1:9" ht="15">
      <c r="A108" s="21"/>
      <c r="B108" s="9" t="s">
        <v>289</v>
      </c>
      <c r="C108" s="23" t="s">
        <v>295</v>
      </c>
      <c r="D108" s="32">
        <f t="shared" si="2"/>
        <v>0</v>
      </c>
      <c r="E108" s="25"/>
      <c r="F108" s="25"/>
      <c r="G108" s="25"/>
      <c r="H108" s="25"/>
      <c r="I108" s="25"/>
    </row>
    <row r="109" spans="1:9" ht="15">
      <c r="A109" s="21"/>
      <c r="B109" s="9" t="s">
        <v>290</v>
      </c>
      <c r="C109" s="23" t="s">
        <v>296</v>
      </c>
      <c r="D109" s="32">
        <f t="shared" si="2"/>
        <v>0</v>
      </c>
      <c r="E109" s="25"/>
      <c r="F109" s="25"/>
      <c r="G109" s="25"/>
      <c r="H109" s="25"/>
      <c r="I109" s="25"/>
    </row>
    <row r="110" spans="1:9" ht="15">
      <c r="A110" s="21"/>
      <c r="B110" s="9" t="s">
        <v>291</v>
      </c>
      <c r="C110" s="23" t="s">
        <v>297</v>
      </c>
      <c r="D110" s="32">
        <f t="shared" si="2"/>
        <v>0</v>
      </c>
      <c r="E110" s="25"/>
      <c r="F110" s="25"/>
      <c r="G110" s="25"/>
      <c r="H110" s="25"/>
      <c r="I110" s="25"/>
    </row>
    <row r="111" spans="1:9" ht="15">
      <c r="A111" s="21"/>
      <c r="B111" s="9" t="s">
        <v>292</v>
      </c>
      <c r="C111" s="23" t="s">
        <v>298</v>
      </c>
      <c r="D111" s="32">
        <f t="shared" si="2"/>
        <v>0</v>
      </c>
      <c r="E111" s="25"/>
      <c r="F111" s="25"/>
      <c r="G111" s="25"/>
      <c r="H111" s="25"/>
      <c r="I111" s="25"/>
    </row>
    <row r="112" spans="1:9" ht="15">
      <c r="A112" s="21"/>
      <c r="B112" s="9" t="s">
        <v>293</v>
      </c>
      <c r="C112" s="23" t="s">
        <v>355</v>
      </c>
      <c r="D112" s="32">
        <f t="shared" si="2"/>
        <v>0</v>
      </c>
      <c r="E112" s="25"/>
      <c r="F112" s="25"/>
      <c r="G112" s="25"/>
      <c r="H112" s="25"/>
      <c r="I112" s="25"/>
    </row>
    <row r="113" spans="1:9" ht="15">
      <c r="A113" s="21"/>
      <c r="B113" s="9" t="s">
        <v>354</v>
      </c>
      <c r="C113" s="23" t="s">
        <v>357</v>
      </c>
      <c r="D113" s="32">
        <f t="shared" si="2"/>
        <v>9387</v>
      </c>
      <c r="E113" s="25">
        <v>9387</v>
      </c>
      <c r="F113" s="25"/>
      <c r="G113" s="25"/>
      <c r="H113" s="25"/>
      <c r="I113" s="25"/>
    </row>
    <row r="114" spans="1:9" ht="15">
      <c r="A114" s="21"/>
      <c r="B114" s="9" t="s">
        <v>356</v>
      </c>
      <c r="C114" s="23" t="s">
        <v>358</v>
      </c>
      <c r="D114" s="32">
        <f t="shared" si="2"/>
        <v>0</v>
      </c>
      <c r="E114" s="25"/>
      <c r="F114" s="25"/>
      <c r="G114" s="25"/>
      <c r="H114" s="25"/>
      <c r="I114" s="25"/>
    </row>
    <row r="115" spans="1:9" ht="15">
      <c r="A115" s="21"/>
      <c r="B115" s="27" t="s">
        <v>527</v>
      </c>
      <c r="C115" s="23" t="s">
        <v>299</v>
      </c>
      <c r="D115" s="32">
        <f t="shared" si="2"/>
        <v>0</v>
      </c>
      <c r="E115" s="25"/>
      <c r="F115" s="25"/>
      <c r="G115" s="25"/>
      <c r="H115" s="25"/>
      <c r="I115" s="25"/>
    </row>
    <row r="116" spans="1:9" ht="25.5">
      <c r="A116" s="21">
        <v>19</v>
      </c>
      <c r="B116" s="29" t="s">
        <v>188</v>
      </c>
      <c r="C116" s="23" t="s">
        <v>189</v>
      </c>
      <c r="D116" s="32">
        <f t="shared" si="2"/>
        <v>0</v>
      </c>
      <c r="E116" s="25"/>
      <c r="F116" s="25"/>
      <c r="G116" s="25"/>
      <c r="H116" s="25"/>
      <c r="I116" s="25"/>
    </row>
    <row r="117" spans="1:9" ht="25.5">
      <c r="A117" s="21">
        <v>20</v>
      </c>
      <c r="B117" s="29" t="s">
        <v>190</v>
      </c>
      <c r="C117" s="23" t="s">
        <v>191</v>
      </c>
      <c r="D117" s="32">
        <f t="shared" si="2"/>
        <v>0</v>
      </c>
      <c r="E117" s="25"/>
      <c r="F117" s="25"/>
      <c r="G117" s="25"/>
      <c r="H117" s="25"/>
      <c r="I117" s="25"/>
    </row>
    <row r="118" spans="1:9" ht="15">
      <c r="A118" s="21">
        <v>21</v>
      </c>
      <c r="B118" s="29" t="s">
        <v>192</v>
      </c>
      <c r="C118" s="23" t="s">
        <v>193</v>
      </c>
      <c r="D118" s="32">
        <f t="shared" si="2"/>
        <v>0</v>
      </c>
      <c r="E118" s="25"/>
      <c r="F118" s="25"/>
      <c r="G118" s="25"/>
      <c r="H118" s="25"/>
      <c r="I118" s="25"/>
    </row>
    <row r="119" spans="1:9" ht="15">
      <c r="A119" s="21">
        <v>22</v>
      </c>
      <c r="B119" s="30" t="s">
        <v>194</v>
      </c>
      <c r="C119" s="23" t="s">
        <v>195</v>
      </c>
      <c r="D119" s="32">
        <f t="shared" si="2"/>
        <v>0</v>
      </c>
      <c r="E119" s="25"/>
      <c r="F119" s="25"/>
      <c r="G119" s="25"/>
      <c r="H119" s="25"/>
      <c r="I119" s="25"/>
    </row>
    <row r="120" spans="1:9" ht="15">
      <c r="A120" s="21">
        <v>23</v>
      </c>
      <c r="B120" s="29" t="s">
        <v>196</v>
      </c>
      <c r="C120" s="23" t="s">
        <v>197</v>
      </c>
      <c r="D120" s="32">
        <f t="shared" si="2"/>
        <v>4950</v>
      </c>
      <c r="E120" s="25">
        <v>4950</v>
      </c>
      <c r="F120" s="25"/>
      <c r="G120" s="25"/>
      <c r="H120" s="25"/>
      <c r="I120" s="25"/>
    </row>
    <row r="121" spans="1:9" ht="15">
      <c r="A121" s="21">
        <v>24</v>
      </c>
      <c r="B121" s="30" t="s">
        <v>198</v>
      </c>
      <c r="C121" s="23" t="s">
        <v>199</v>
      </c>
      <c r="D121" s="32">
        <f t="shared" si="2"/>
        <v>0</v>
      </c>
      <c r="E121" s="25"/>
      <c r="F121" s="25"/>
      <c r="G121" s="25"/>
      <c r="H121" s="25"/>
      <c r="I121" s="25"/>
    </row>
    <row r="122" spans="1:9" ht="15">
      <c r="A122" s="21">
        <v>25</v>
      </c>
      <c r="B122" s="12" t="s">
        <v>362</v>
      </c>
      <c r="C122" s="24" t="s">
        <v>200</v>
      </c>
      <c r="D122" s="32">
        <f t="shared" si="2"/>
        <v>14337</v>
      </c>
      <c r="E122" s="32">
        <f>E102+E103+E104+E105+E106+E107+E116+E117+E118+E119+E120+E121</f>
        <v>14337</v>
      </c>
      <c r="F122" s="32">
        <f>F102+F103+F104+F105+F106+F107+F116+F117+F118+F119+F120+F121</f>
        <v>0</v>
      </c>
      <c r="G122" s="32">
        <f>G102+G103+G104+G105+G106+G107+G116+G117+G118+G119+G120+G121</f>
        <v>0</v>
      </c>
      <c r="H122" s="32">
        <f>H102+H103+H104+H105+H106+H107+H116+H117+H118+H119+H120+H121</f>
        <v>0</v>
      </c>
      <c r="I122" s="32">
        <f>I102+I103+I104+I105+I106+I107+I116+I117+I118+I119+I120+I121</f>
        <v>0</v>
      </c>
    </row>
    <row r="123" spans="1:9" ht="15">
      <c r="A123" s="21">
        <v>26</v>
      </c>
      <c r="B123" s="31" t="s">
        <v>201</v>
      </c>
      <c r="C123" s="23" t="s">
        <v>202</v>
      </c>
      <c r="D123" s="32">
        <f t="shared" si="2"/>
        <v>0</v>
      </c>
      <c r="E123" s="25"/>
      <c r="F123" s="25"/>
      <c r="G123" s="25"/>
      <c r="H123" s="25"/>
      <c r="I123" s="25"/>
    </row>
    <row r="124" spans="1:9" ht="15">
      <c r="A124" s="21">
        <v>27</v>
      </c>
      <c r="B124" s="31" t="s">
        <v>203</v>
      </c>
      <c r="C124" s="23" t="s">
        <v>204</v>
      </c>
      <c r="D124" s="32">
        <f t="shared" si="2"/>
        <v>0</v>
      </c>
      <c r="E124" s="25"/>
      <c r="F124" s="25"/>
      <c r="G124" s="25"/>
      <c r="H124" s="25"/>
      <c r="I124" s="25"/>
    </row>
    <row r="125" spans="1:9" ht="15">
      <c r="A125" s="21">
        <v>28</v>
      </c>
      <c r="B125" s="31" t="s">
        <v>205</v>
      </c>
      <c r="C125" s="23" t="s">
        <v>206</v>
      </c>
      <c r="D125" s="32">
        <f t="shared" si="2"/>
        <v>0</v>
      </c>
      <c r="E125" s="25"/>
      <c r="F125" s="25"/>
      <c r="G125" s="25"/>
      <c r="H125" s="25"/>
      <c r="I125" s="25"/>
    </row>
    <row r="126" spans="1:9" ht="15">
      <c r="A126" s="21">
        <v>29</v>
      </c>
      <c r="B126" s="31" t="s">
        <v>207</v>
      </c>
      <c r="C126" s="23" t="s">
        <v>208</v>
      </c>
      <c r="D126" s="32">
        <f t="shared" si="2"/>
        <v>0</v>
      </c>
      <c r="E126" s="25"/>
      <c r="F126" s="25"/>
      <c r="G126" s="25"/>
      <c r="H126" s="25"/>
      <c r="I126" s="25"/>
    </row>
    <row r="127" spans="1:9" ht="15">
      <c r="A127" s="21">
        <v>30</v>
      </c>
      <c r="B127" s="14" t="s">
        <v>209</v>
      </c>
      <c r="C127" s="23" t="s">
        <v>210</v>
      </c>
      <c r="D127" s="32">
        <f t="shared" si="2"/>
        <v>0</v>
      </c>
      <c r="E127" s="25"/>
      <c r="F127" s="25"/>
      <c r="G127" s="25"/>
      <c r="H127" s="25"/>
      <c r="I127" s="25"/>
    </row>
    <row r="128" spans="1:9" ht="15">
      <c r="A128" s="21">
        <v>31</v>
      </c>
      <c r="B128" s="14" t="s">
        <v>211</v>
      </c>
      <c r="C128" s="23" t="s">
        <v>212</v>
      </c>
      <c r="D128" s="32">
        <f t="shared" si="2"/>
        <v>0</v>
      </c>
      <c r="E128" s="25"/>
      <c r="F128" s="25"/>
      <c r="G128" s="25"/>
      <c r="H128" s="25"/>
      <c r="I128" s="25"/>
    </row>
    <row r="129" spans="1:9" ht="15">
      <c r="A129" s="21">
        <v>32</v>
      </c>
      <c r="B129" s="14" t="s">
        <v>213</v>
      </c>
      <c r="C129" s="23" t="s">
        <v>214</v>
      </c>
      <c r="D129" s="32">
        <f t="shared" si="2"/>
        <v>0</v>
      </c>
      <c r="E129" s="25"/>
      <c r="F129" s="25"/>
      <c r="G129" s="25"/>
      <c r="H129" s="25"/>
      <c r="I129" s="25"/>
    </row>
    <row r="130" spans="1:9" ht="15">
      <c r="A130" s="21">
        <v>33</v>
      </c>
      <c r="B130" s="15" t="s">
        <v>363</v>
      </c>
      <c r="C130" s="24" t="s">
        <v>215</v>
      </c>
      <c r="D130" s="32">
        <f t="shared" si="2"/>
        <v>0</v>
      </c>
      <c r="E130" s="32">
        <f>SUM(E123:E129)</f>
        <v>0</v>
      </c>
      <c r="F130" s="32">
        <f>SUM(F123:F129)</f>
        <v>0</v>
      </c>
      <c r="G130" s="32">
        <f>SUM(G123:G129)</f>
        <v>0</v>
      </c>
      <c r="H130" s="32">
        <f>SUM(H123:H129)</f>
        <v>0</v>
      </c>
      <c r="I130" s="32">
        <f>SUM(I123:I129)</f>
        <v>0</v>
      </c>
    </row>
    <row r="131" spans="1:9" ht="15">
      <c r="A131" s="21">
        <v>34</v>
      </c>
      <c r="B131" s="11" t="s">
        <v>216</v>
      </c>
      <c r="C131" s="23" t="s">
        <v>217</v>
      </c>
      <c r="D131" s="32">
        <f t="shared" si="2"/>
        <v>9</v>
      </c>
      <c r="E131" s="25">
        <v>9</v>
      </c>
      <c r="F131" s="25"/>
      <c r="G131" s="25"/>
      <c r="H131" s="25"/>
      <c r="I131" s="25"/>
    </row>
    <row r="132" spans="1:9" ht="15">
      <c r="A132" s="21">
        <v>35</v>
      </c>
      <c r="B132" s="11" t="s">
        <v>218</v>
      </c>
      <c r="C132" s="23" t="s">
        <v>219</v>
      </c>
      <c r="D132" s="32">
        <f t="shared" si="2"/>
        <v>0</v>
      </c>
      <c r="E132" s="25"/>
      <c r="F132" s="25"/>
      <c r="G132" s="25"/>
      <c r="H132" s="25"/>
      <c r="I132" s="25"/>
    </row>
    <row r="133" spans="1:9" ht="15">
      <c r="A133" s="21">
        <v>36</v>
      </c>
      <c r="B133" s="11" t="s">
        <v>220</v>
      </c>
      <c r="C133" s="23" t="s">
        <v>221</v>
      </c>
      <c r="D133" s="32">
        <f t="shared" si="2"/>
        <v>0</v>
      </c>
      <c r="E133" s="25"/>
      <c r="F133" s="25"/>
      <c r="G133" s="25"/>
      <c r="H133" s="25"/>
      <c r="I133" s="25"/>
    </row>
    <row r="134" spans="1:9" ht="15">
      <c r="A134" s="21">
        <v>37</v>
      </c>
      <c r="B134" s="11" t="s">
        <v>222</v>
      </c>
      <c r="C134" s="23" t="s">
        <v>223</v>
      </c>
      <c r="D134" s="32">
        <f t="shared" si="2"/>
        <v>3</v>
      </c>
      <c r="E134" s="25">
        <v>3</v>
      </c>
      <c r="F134" s="25"/>
      <c r="G134" s="25"/>
      <c r="H134" s="25"/>
      <c r="I134" s="25"/>
    </row>
    <row r="135" spans="1:9" ht="15">
      <c r="A135" s="21">
        <v>38</v>
      </c>
      <c r="B135" s="12" t="s">
        <v>364</v>
      </c>
      <c r="C135" s="24" t="s">
        <v>224</v>
      </c>
      <c r="D135" s="32">
        <f t="shared" si="2"/>
        <v>12</v>
      </c>
      <c r="E135" s="32">
        <f>SUM(E131:E134)</f>
        <v>12</v>
      </c>
      <c r="F135" s="32">
        <f>SUM(F131:F134)</f>
        <v>0</v>
      </c>
      <c r="G135" s="32">
        <f>SUM(G131:G134)</f>
        <v>0</v>
      </c>
      <c r="H135" s="32">
        <f>SUM(H131:H134)</f>
        <v>0</v>
      </c>
      <c r="I135" s="32">
        <f>SUM(I131:I134)</f>
        <v>0</v>
      </c>
    </row>
    <row r="136" spans="1:9" ht="25.5">
      <c r="A136" s="21">
        <v>39</v>
      </c>
      <c r="B136" s="11" t="s">
        <v>225</v>
      </c>
      <c r="C136" s="23" t="s">
        <v>226</v>
      </c>
      <c r="D136" s="32">
        <f t="shared" si="2"/>
        <v>0</v>
      </c>
      <c r="E136" s="25"/>
      <c r="F136" s="25"/>
      <c r="G136" s="25"/>
      <c r="H136" s="25"/>
      <c r="I136" s="25"/>
    </row>
    <row r="137" spans="1:9" ht="25.5">
      <c r="A137" s="21">
        <v>40</v>
      </c>
      <c r="B137" s="11" t="s">
        <v>227</v>
      </c>
      <c r="C137" s="23" t="s">
        <v>228</v>
      </c>
      <c r="D137" s="32">
        <f t="shared" si="2"/>
        <v>0</v>
      </c>
      <c r="E137" s="25"/>
      <c r="F137" s="25"/>
      <c r="G137" s="25"/>
      <c r="H137" s="25"/>
      <c r="I137" s="25"/>
    </row>
    <row r="138" spans="1:9" ht="25.5">
      <c r="A138" s="21">
        <v>41</v>
      </c>
      <c r="B138" s="11" t="s">
        <v>229</v>
      </c>
      <c r="C138" s="23" t="s">
        <v>230</v>
      </c>
      <c r="D138" s="32">
        <f t="shared" si="2"/>
        <v>0</v>
      </c>
      <c r="E138" s="25"/>
      <c r="F138" s="25"/>
      <c r="G138" s="25"/>
      <c r="H138" s="25"/>
      <c r="I138" s="25"/>
    </row>
    <row r="139" spans="1:9" ht="15">
      <c r="A139" s="21">
        <v>42</v>
      </c>
      <c r="B139" s="11" t="s">
        <v>231</v>
      </c>
      <c r="C139" s="23" t="s">
        <v>232</v>
      </c>
      <c r="D139" s="32">
        <f t="shared" si="2"/>
        <v>0</v>
      </c>
      <c r="E139" s="25"/>
      <c r="F139" s="25"/>
      <c r="G139" s="25"/>
      <c r="H139" s="25"/>
      <c r="I139" s="25"/>
    </row>
    <row r="140" spans="1:9" ht="25.5">
      <c r="A140" s="21">
        <v>43</v>
      </c>
      <c r="B140" s="11" t="s">
        <v>233</v>
      </c>
      <c r="C140" s="23" t="s">
        <v>234</v>
      </c>
      <c r="D140" s="32">
        <f t="shared" si="2"/>
        <v>0</v>
      </c>
      <c r="E140" s="25"/>
      <c r="F140" s="25"/>
      <c r="G140" s="25"/>
      <c r="H140" s="25"/>
      <c r="I140" s="25"/>
    </row>
    <row r="141" spans="1:9" ht="25.5">
      <c r="A141" s="21">
        <v>44</v>
      </c>
      <c r="B141" s="11" t="s">
        <v>235</v>
      </c>
      <c r="C141" s="23" t="s">
        <v>236</v>
      </c>
      <c r="D141" s="32">
        <f t="shared" si="2"/>
        <v>0</v>
      </c>
      <c r="E141" s="25"/>
      <c r="F141" s="25"/>
      <c r="G141" s="25"/>
      <c r="H141" s="25"/>
      <c r="I141" s="25"/>
    </row>
    <row r="142" spans="1:9" ht="15">
      <c r="A142" s="21">
        <v>45</v>
      </c>
      <c r="B142" s="11" t="s">
        <v>237</v>
      </c>
      <c r="C142" s="23" t="s">
        <v>238</v>
      </c>
      <c r="D142" s="32">
        <f t="shared" si="2"/>
        <v>0</v>
      </c>
      <c r="E142" s="25"/>
      <c r="F142" s="25"/>
      <c r="G142" s="25"/>
      <c r="H142" s="25"/>
      <c r="I142" s="25"/>
    </row>
    <row r="143" spans="1:9" ht="15">
      <c r="A143" s="21">
        <v>46</v>
      </c>
      <c r="B143" s="11" t="s">
        <v>239</v>
      </c>
      <c r="C143" s="23" t="s">
        <v>240</v>
      </c>
      <c r="D143" s="32">
        <f t="shared" si="2"/>
        <v>0</v>
      </c>
      <c r="E143" s="25"/>
      <c r="F143" s="25"/>
      <c r="G143" s="25"/>
      <c r="H143" s="25"/>
      <c r="I143" s="25"/>
    </row>
    <row r="144" spans="1:9" ht="15.75" thickBot="1">
      <c r="A144" s="21">
        <v>47</v>
      </c>
      <c r="B144" s="37" t="s">
        <v>365</v>
      </c>
      <c r="C144" s="38" t="s">
        <v>241</v>
      </c>
      <c r="D144" s="32">
        <f t="shared" si="2"/>
        <v>0</v>
      </c>
      <c r="E144" s="39">
        <f>SUM(E136:E143)</f>
        <v>0</v>
      </c>
      <c r="F144" s="39">
        <f>SUM(F136:F143)</f>
        <v>0</v>
      </c>
      <c r="G144" s="39">
        <f>SUM(G136:G143)</f>
        <v>0</v>
      </c>
      <c r="H144" s="39">
        <f>SUM(H136:H143)</f>
        <v>0</v>
      </c>
      <c r="I144" s="39">
        <f>SUM(I136:I143)</f>
        <v>0</v>
      </c>
    </row>
    <row r="145" spans="1:9" ht="15.75" thickBot="1">
      <c r="A145" s="21">
        <v>48</v>
      </c>
      <c r="B145" s="42" t="s">
        <v>366</v>
      </c>
      <c r="C145" s="43" t="s">
        <v>242</v>
      </c>
      <c r="D145" s="32">
        <f t="shared" si="2"/>
        <v>26314</v>
      </c>
      <c r="E145" s="53">
        <f>E90+E91+E92+E101+E122+E130+E135+E144</f>
        <v>20428</v>
      </c>
      <c r="F145" s="53">
        <f>F90+F91+F92+F101+F122+F130+F135+F144</f>
        <v>0</v>
      </c>
      <c r="G145" s="53">
        <f>G90+G91+G92+G101+G122+G130+G135+G144</f>
        <v>5886</v>
      </c>
      <c r="H145" s="53">
        <f>H90+H91+H92+H101+H122+H130+H135+H144</f>
        <v>0</v>
      </c>
      <c r="I145" s="53">
        <f>I90+I91+I92+I101+I122+I130+I135+I144</f>
        <v>0</v>
      </c>
    </row>
    <row r="146" spans="1:9" ht="15">
      <c r="A146" s="21">
        <v>49</v>
      </c>
      <c r="B146" s="40" t="s">
        <v>252</v>
      </c>
      <c r="C146" s="44" t="s">
        <v>262</v>
      </c>
      <c r="D146" s="32">
        <f t="shared" si="2"/>
        <v>0</v>
      </c>
      <c r="E146" s="41"/>
      <c r="F146" s="41"/>
      <c r="G146" s="41"/>
      <c r="H146" s="41"/>
      <c r="I146" s="41"/>
    </row>
    <row r="147" spans="1:9" ht="15">
      <c r="A147" s="21">
        <v>50</v>
      </c>
      <c r="B147" s="35" t="s">
        <v>253</v>
      </c>
      <c r="C147" s="45" t="s">
        <v>263</v>
      </c>
      <c r="D147" s="32">
        <f t="shared" si="2"/>
        <v>0</v>
      </c>
      <c r="E147" s="36"/>
      <c r="F147" s="36"/>
      <c r="G147" s="36"/>
      <c r="H147" s="36"/>
      <c r="I147" s="36"/>
    </row>
    <row r="148" spans="1:9" ht="15">
      <c r="A148" s="21">
        <v>51</v>
      </c>
      <c r="B148" s="34" t="s">
        <v>246</v>
      </c>
      <c r="C148" s="44" t="s">
        <v>255</v>
      </c>
      <c r="D148" s="32">
        <f t="shared" si="2"/>
        <v>0</v>
      </c>
      <c r="E148" s="36"/>
      <c r="F148" s="36"/>
      <c r="G148" s="36"/>
      <c r="H148" s="36"/>
      <c r="I148" s="36"/>
    </row>
    <row r="149" spans="1:9" ht="15">
      <c r="A149" s="21">
        <v>52</v>
      </c>
      <c r="B149" s="34" t="s">
        <v>247</v>
      </c>
      <c r="C149" s="45" t="s">
        <v>256</v>
      </c>
      <c r="D149" s="32">
        <f t="shared" si="2"/>
        <v>0</v>
      </c>
      <c r="E149" s="36"/>
      <c r="F149" s="36"/>
      <c r="G149" s="36"/>
      <c r="H149" s="36"/>
      <c r="I149" s="36"/>
    </row>
    <row r="150" spans="1:9" ht="15">
      <c r="A150" s="21">
        <v>53</v>
      </c>
      <c r="B150" s="34" t="s">
        <v>248</v>
      </c>
      <c r="C150" s="44" t="s">
        <v>257</v>
      </c>
      <c r="D150" s="32">
        <f t="shared" si="2"/>
        <v>3746</v>
      </c>
      <c r="E150" s="36">
        <v>3746</v>
      </c>
      <c r="F150" s="36"/>
      <c r="G150" s="36"/>
      <c r="H150" s="36"/>
      <c r="I150" s="36"/>
    </row>
    <row r="151" spans="1:9" ht="15">
      <c r="A151" s="21">
        <v>54</v>
      </c>
      <c r="B151" s="34" t="s">
        <v>249</v>
      </c>
      <c r="C151" s="45" t="s">
        <v>258</v>
      </c>
      <c r="D151" s="32">
        <f t="shared" si="2"/>
        <v>0</v>
      </c>
      <c r="E151" s="36"/>
      <c r="F151" s="36"/>
      <c r="G151" s="36"/>
      <c r="H151" s="36"/>
      <c r="I151" s="36"/>
    </row>
    <row r="152" spans="1:9" ht="15">
      <c r="A152" s="21">
        <v>55</v>
      </c>
      <c r="B152" s="34" t="s">
        <v>250</v>
      </c>
      <c r="C152" s="44" t="s">
        <v>259</v>
      </c>
      <c r="D152" s="32">
        <f t="shared" si="2"/>
        <v>0</v>
      </c>
      <c r="E152" s="36"/>
      <c r="F152" s="36"/>
      <c r="G152" s="36"/>
      <c r="H152" s="36"/>
      <c r="I152" s="36"/>
    </row>
    <row r="153" spans="1:9" ht="15">
      <c r="A153" s="21">
        <v>56</v>
      </c>
      <c r="B153" s="34" t="s">
        <v>251</v>
      </c>
      <c r="C153" s="45" t="s">
        <v>260</v>
      </c>
      <c r="D153" s="32">
        <f t="shared" si="2"/>
        <v>0</v>
      </c>
      <c r="E153" s="36"/>
      <c r="F153" s="36"/>
      <c r="G153" s="36"/>
      <c r="H153" s="36"/>
      <c r="I153" s="36"/>
    </row>
    <row r="154" spans="1:9" ht="15">
      <c r="A154" s="21">
        <v>57</v>
      </c>
      <c r="B154" s="35" t="s">
        <v>367</v>
      </c>
      <c r="C154" s="45" t="s">
        <v>261</v>
      </c>
      <c r="D154" s="32">
        <f>SUM(E154:I154)</f>
        <v>3746</v>
      </c>
      <c r="E154" s="46">
        <f>SUM(E146:E153)</f>
        <v>3746</v>
      </c>
      <c r="F154" s="46">
        <f>SUM(F146:F153)</f>
        <v>0</v>
      </c>
      <c r="G154" s="46">
        <f>SUM(G146:G153)</f>
        <v>0</v>
      </c>
      <c r="H154" s="46">
        <f>SUM(H146:H153)</f>
        <v>0</v>
      </c>
      <c r="I154" s="46">
        <f>SUM(I146:I153)</f>
        <v>0</v>
      </c>
    </row>
    <row r="155" spans="1:9" ht="15">
      <c r="A155" s="21">
        <v>58</v>
      </c>
      <c r="B155" s="35" t="s">
        <v>254</v>
      </c>
      <c r="C155" s="45" t="s">
        <v>264</v>
      </c>
      <c r="D155" s="32">
        <f>SUM(E155:I155)</f>
        <v>0</v>
      </c>
      <c r="E155" s="36"/>
      <c r="F155" s="36"/>
      <c r="G155" s="36"/>
      <c r="H155" s="36"/>
      <c r="I155" s="36"/>
    </row>
    <row r="156" spans="1:9" ht="15.75" thickBot="1">
      <c r="A156" s="21">
        <v>59</v>
      </c>
      <c r="B156" s="47" t="s">
        <v>368</v>
      </c>
      <c r="C156" s="48" t="s">
        <v>265</v>
      </c>
      <c r="D156" s="32">
        <f>SUM(E156:I156)</f>
        <v>3746</v>
      </c>
      <c r="E156" s="49">
        <f>SUM(E154:E155)</f>
        <v>3746</v>
      </c>
      <c r="F156" s="49">
        <f>SUM(F154:F155)</f>
        <v>0</v>
      </c>
      <c r="G156" s="49">
        <f>SUM(G154:G155)</f>
        <v>0</v>
      </c>
      <c r="H156" s="49">
        <f>SUM(H154:H155)</f>
        <v>0</v>
      </c>
      <c r="I156" s="49">
        <f>SUM(I154:I155)</f>
        <v>0</v>
      </c>
    </row>
    <row r="157" spans="1:9" ht="15.75" thickBot="1">
      <c r="A157" s="250">
        <v>60</v>
      </c>
      <c r="B157" s="251" t="s">
        <v>369</v>
      </c>
      <c r="C157" s="252"/>
      <c r="D157" s="253">
        <f>SUM(E157:I157)</f>
        <v>30060</v>
      </c>
      <c r="E157" s="254">
        <f>E145+E156</f>
        <v>24174</v>
      </c>
      <c r="F157" s="254">
        <f>F145+F156</f>
        <v>0</v>
      </c>
      <c r="G157" s="254">
        <f>G145+G156</f>
        <v>5886</v>
      </c>
      <c r="H157" s="254">
        <f>H145+H156</f>
        <v>0</v>
      </c>
      <c r="I157" s="254">
        <f>I145+I156</f>
        <v>0</v>
      </c>
    </row>
    <row r="158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11" t="s">
        <v>346</v>
      </c>
      <c r="D1" s="115" t="s">
        <v>580</v>
      </c>
    </row>
    <row r="2" spans="2:9" ht="18.75">
      <c r="B2" s="113" t="s">
        <v>499</v>
      </c>
      <c r="C2" s="112"/>
      <c r="D2" s="116" t="s">
        <v>634</v>
      </c>
      <c r="E2" s="20"/>
      <c r="F2" s="20"/>
      <c r="G2" s="20"/>
      <c r="H2" s="20"/>
      <c r="I2" s="20"/>
    </row>
    <row r="3" spans="2:4" ht="18.75">
      <c r="B3" s="114" t="s">
        <v>576</v>
      </c>
      <c r="D3" s="110" t="s">
        <v>350</v>
      </c>
    </row>
    <row r="4" spans="2:4" ht="18.75">
      <c r="B4" s="117" t="s">
        <v>498</v>
      </c>
      <c r="D4" s="110"/>
    </row>
    <row r="5" spans="2:9" ht="15">
      <c r="B5" s="19"/>
      <c r="C5" s="19"/>
      <c r="D5" s="19" t="s">
        <v>345</v>
      </c>
      <c r="E5" s="19" t="s">
        <v>340</v>
      </c>
      <c r="F5" s="19" t="s">
        <v>341</v>
      </c>
      <c r="G5" s="19" t="s">
        <v>342</v>
      </c>
      <c r="H5" s="19" t="s">
        <v>343</v>
      </c>
      <c r="I5" s="19" t="s">
        <v>344</v>
      </c>
    </row>
    <row r="6" spans="1:9" ht="15" customHeight="1">
      <c r="A6" s="1" t="s">
        <v>0</v>
      </c>
      <c r="B6" s="6" t="s">
        <v>1</v>
      </c>
      <c r="C6" s="13" t="s">
        <v>2</v>
      </c>
      <c r="D6" s="2" t="s">
        <v>353</v>
      </c>
      <c r="E6" s="2" t="s">
        <v>353</v>
      </c>
      <c r="F6" s="2" t="s">
        <v>353</v>
      </c>
      <c r="G6" s="2" t="s">
        <v>353</v>
      </c>
      <c r="H6" s="2" t="s">
        <v>353</v>
      </c>
      <c r="I6" s="2" t="s">
        <v>353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/>
    </row>
    <row r="8" spans="1:9" ht="15" customHeight="1">
      <c r="A8" s="4" t="s">
        <v>7</v>
      </c>
      <c r="B8" s="8" t="s">
        <v>8</v>
      </c>
      <c r="C8" s="14" t="s">
        <v>9</v>
      </c>
      <c r="D8" s="18">
        <f aca="true" t="shared" si="0" ref="D8:D71">SUM(E8:I8)</f>
        <v>5184</v>
      </c>
      <c r="E8" s="17">
        <v>5184</v>
      </c>
      <c r="F8" s="17"/>
      <c r="G8" s="17"/>
      <c r="H8" s="17"/>
      <c r="I8" s="17"/>
    </row>
    <row r="9" spans="1:9" ht="15" customHeight="1">
      <c r="A9" s="4" t="s">
        <v>10</v>
      </c>
      <c r="B9" s="9" t="s">
        <v>11</v>
      </c>
      <c r="C9" s="14" t="s">
        <v>12</v>
      </c>
      <c r="D9" s="18">
        <f t="shared" si="0"/>
        <v>0</v>
      </c>
      <c r="E9" s="17"/>
      <c r="F9" s="17"/>
      <c r="G9" s="17"/>
      <c r="H9" s="17"/>
      <c r="I9" s="17"/>
    </row>
    <row r="10" spans="1:9" ht="15" customHeight="1">
      <c r="A10" s="4" t="s">
        <v>13</v>
      </c>
      <c r="B10" s="9" t="s">
        <v>14</v>
      </c>
      <c r="C10" s="14" t="s">
        <v>15</v>
      </c>
      <c r="D10" s="18">
        <f t="shared" si="0"/>
        <v>0</v>
      </c>
      <c r="E10" s="17"/>
      <c r="F10" s="17"/>
      <c r="G10" s="17"/>
      <c r="H10" s="17"/>
      <c r="I10" s="17"/>
    </row>
    <row r="11" spans="1:9" ht="15" customHeight="1">
      <c r="A11" s="4" t="s">
        <v>16</v>
      </c>
      <c r="B11" s="9" t="s">
        <v>17</v>
      </c>
      <c r="C11" s="14" t="s">
        <v>18</v>
      </c>
      <c r="D11" s="18">
        <f t="shared" si="0"/>
        <v>0</v>
      </c>
      <c r="E11" s="17"/>
      <c r="F11" s="17"/>
      <c r="G11" s="17"/>
      <c r="H11" s="17"/>
      <c r="I11" s="17"/>
    </row>
    <row r="12" spans="1:9" ht="15" customHeight="1">
      <c r="A12" s="4" t="s">
        <v>19</v>
      </c>
      <c r="B12" s="9" t="s">
        <v>505</v>
      </c>
      <c r="C12" s="14" t="s">
        <v>20</v>
      </c>
      <c r="D12" s="18">
        <f t="shared" si="0"/>
        <v>0</v>
      </c>
      <c r="E12" s="17"/>
      <c r="F12" s="17"/>
      <c r="G12" s="17"/>
      <c r="H12" s="17"/>
      <c r="I12" s="17"/>
    </row>
    <row r="13" spans="1:9" ht="15" customHeight="1">
      <c r="A13" s="4" t="s">
        <v>21</v>
      </c>
      <c r="B13" s="9" t="s">
        <v>507</v>
      </c>
      <c r="C13" s="14" t="s">
        <v>22</v>
      </c>
      <c r="D13" s="18">
        <f t="shared" si="0"/>
        <v>0</v>
      </c>
      <c r="E13" s="17"/>
      <c r="F13" s="17"/>
      <c r="G13" s="17"/>
      <c r="H13" s="17"/>
      <c r="I13" s="17"/>
    </row>
    <row r="14" spans="1:9" ht="15" customHeight="1">
      <c r="A14" s="5" t="s">
        <v>23</v>
      </c>
      <c r="B14" s="10" t="s">
        <v>370</v>
      </c>
      <c r="C14" s="15" t="s">
        <v>24</v>
      </c>
      <c r="D14" s="18">
        <f t="shared" si="0"/>
        <v>5184</v>
      </c>
      <c r="E14" s="18">
        <f>SUM(E8:E13)</f>
        <v>5184</v>
      </c>
      <c r="F14" s="18">
        <f>SUM(F8:F13)</f>
        <v>0</v>
      </c>
      <c r="G14" s="18">
        <f>SUM(G8:G13)</f>
        <v>0</v>
      </c>
      <c r="H14" s="18">
        <f>SUM(H8:H13)</f>
        <v>0</v>
      </c>
      <c r="I14" s="18">
        <f>SUM(I8:I13)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18">
        <f t="shared" si="0"/>
        <v>0</v>
      </c>
      <c r="E15" s="17"/>
      <c r="F15" s="17"/>
      <c r="G15" s="17"/>
      <c r="H15" s="17"/>
      <c r="I15" s="17"/>
    </row>
    <row r="16" spans="1:9" ht="15" customHeight="1">
      <c r="A16" s="4" t="s">
        <v>28</v>
      </c>
      <c r="B16" s="9" t="s">
        <v>29</v>
      </c>
      <c r="C16" s="14" t="s">
        <v>30</v>
      </c>
      <c r="D16" s="18">
        <f t="shared" si="0"/>
        <v>0</v>
      </c>
      <c r="E16" s="17"/>
      <c r="F16" s="17"/>
      <c r="G16" s="17"/>
      <c r="H16" s="17"/>
      <c r="I16" s="17"/>
    </row>
    <row r="17" spans="1:9" ht="15" customHeight="1">
      <c r="A17" s="4" t="s">
        <v>31</v>
      </c>
      <c r="B17" s="9" t="s">
        <v>32</v>
      </c>
      <c r="C17" s="14" t="s">
        <v>33</v>
      </c>
      <c r="D17" s="18">
        <f t="shared" si="0"/>
        <v>0</v>
      </c>
      <c r="E17" s="17"/>
      <c r="F17" s="17"/>
      <c r="G17" s="17"/>
      <c r="H17" s="17"/>
      <c r="I17" s="17"/>
    </row>
    <row r="18" spans="1:9" ht="15" customHeight="1">
      <c r="A18" s="4" t="s">
        <v>34</v>
      </c>
      <c r="B18" s="9" t="s">
        <v>35</v>
      </c>
      <c r="C18" s="14" t="s">
        <v>36</v>
      </c>
      <c r="D18" s="18">
        <f t="shared" si="0"/>
        <v>0</v>
      </c>
      <c r="E18" s="17"/>
      <c r="F18" s="17"/>
      <c r="G18" s="17"/>
      <c r="H18" s="17"/>
      <c r="I18" s="17"/>
    </row>
    <row r="19" spans="1:9" ht="15" customHeight="1">
      <c r="A19" s="4" t="s">
        <v>37</v>
      </c>
      <c r="B19" s="9" t="s">
        <v>38</v>
      </c>
      <c r="C19" s="14" t="s">
        <v>39</v>
      </c>
      <c r="D19" s="18">
        <f t="shared" si="0"/>
        <v>189</v>
      </c>
      <c r="E19" s="18">
        <f>SUM(E20:E26)</f>
        <v>189</v>
      </c>
      <c r="F19" s="18">
        <f>SUM(F20:F26)</f>
        <v>0</v>
      </c>
      <c r="G19" s="18">
        <f>SUM(G20:G26)</f>
        <v>0</v>
      </c>
      <c r="H19" s="18">
        <f>SUM(H20:H26)</f>
        <v>0</v>
      </c>
      <c r="I19" s="18">
        <f>SUM(I20:I26)</f>
        <v>0</v>
      </c>
    </row>
    <row r="20" spans="1:9" ht="15" customHeight="1">
      <c r="A20" s="4"/>
      <c r="B20" s="9" t="s">
        <v>289</v>
      </c>
      <c r="C20" s="14" t="s">
        <v>334</v>
      </c>
      <c r="D20" s="18">
        <f t="shared" si="0"/>
        <v>0</v>
      </c>
      <c r="E20" s="17"/>
      <c r="F20" s="17"/>
      <c r="G20" s="17"/>
      <c r="H20" s="17"/>
      <c r="I20" s="17"/>
    </row>
    <row r="21" spans="1:9" ht="15" customHeight="1">
      <c r="A21" s="4"/>
      <c r="B21" s="9" t="s">
        <v>290</v>
      </c>
      <c r="C21" s="14" t="s">
        <v>333</v>
      </c>
      <c r="D21" s="18">
        <f t="shared" si="0"/>
        <v>0</v>
      </c>
      <c r="E21" s="17"/>
      <c r="F21" s="17"/>
      <c r="G21" s="17"/>
      <c r="H21" s="17"/>
      <c r="I21" s="17"/>
    </row>
    <row r="22" spans="1:9" ht="15" customHeight="1">
      <c r="A22" s="4"/>
      <c r="B22" s="9" t="s">
        <v>291</v>
      </c>
      <c r="C22" s="14" t="s">
        <v>335</v>
      </c>
      <c r="D22" s="18">
        <f t="shared" si="0"/>
        <v>0</v>
      </c>
      <c r="E22" s="17"/>
      <c r="F22" s="17"/>
      <c r="G22" s="17"/>
      <c r="H22" s="17"/>
      <c r="I22" s="17"/>
    </row>
    <row r="23" spans="1:9" ht="15" customHeight="1">
      <c r="A23" s="4"/>
      <c r="B23" s="9" t="s">
        <v>292</v>
      </c>
      <c r="C23" s="14" t="s">
        <v>336</v>
      </c>
      <c r="D23" s="18">
        <f t="shared" si="0"/>
        <v>0</v>
      </c>
      <c r="E23" s="17"/>
      <c r="F23" s="17"/>
      <c r="G23" s="17"/>
      <c r="H23" s="17"/>
      <c r="I23" s="17"/>
    </row>
    <row r="24" spans="1:9" ht="15" customHeight="1">
      <c r="A24" s="4"/>
      <c r="B24" s="9" t="s">
        <v>293</v>
      </c>
      <c r="C24" s="14" t="s">
        <v>337</v>
      </c>
      <c r="D24" s="18">
        <f t="shared" si="0"/>
        <v>0</v>
      </c>
      <c r="E24" s="17"/>
      <c r="F24" s="17"/>
      <c r="G24" s="17"/>
      <c r="H24" s="17"/>
      <c r="I24" s="17"/>
    </row>
    <row r="25" spans="1:9" ht="15" customHeight="1">
      <c r="A25" s="4"/>
      <c r="B25" s="9" t="s">
        <v>294</v>
      </c>
      <c r="C25" s="14" t="s">
        <v>338</v>
      </c>
      <c r="D25" s="18">
        <f t="shared" si="0"/>
        <v>0</v>
      </c>
      <c r="E25" s="17"/>
      <c r="F25" s="17"/>
      <c r="G25" s="17"/>
      <c r="H25" s="17"/>
      <c r="I25" s="17"/>
    </row>
    <row r="26" spans="1:9" ht="15" customHeight="1">
      <c r="A26" s="4"/>
      <c r="B26" s="9" t="s">
        <v>348</v>
      </c>
      <c r="C26" s="14" t="s">
        <v>349</v>
      </c>
      <c r="D26" s="18">
        <f t="shared" si="0"/>
        <v>189</v>
      </c>
      <c r="E26" s="17">
        <v>189</v>
      </c>
      <c r="F26" s="17"/>
      <c r="G26" s="17"/>
      <c r="H26" s="17"/>
      <c r="I26" s="17"/>
    </row>
    <row r="27" spans="1:9" ht="15" customHeight="1">
      <c r="A27" s="5" t="s">
        <v>40</v>
      </c>
      <c r="B27" s="10" t="s">
        <v>371</v>
      </c>
      <c r="C27" s="15" t="s">
        <v>41</v>
      </c>
      <c r="D27" s="18">
        <f t="shared" si="0"/>
        <v>5373</v>
      </c>
      <c r="E27" s="18">
        <f>SUM(E14:E19)</f>
        <v>5373</v>
      </c>
      <c r="F27" s="18">
        <f>SUM(F14:F19)</f>
        <v>0</v>
      </c>
      <c r="G27" s="18">
        <f>SUM(G14:G19)</f>
        <v>0</v>
      </c>
      <c r="H27" s="18">
        <f>SUM(H14:H19)</f>
        <v>0</v>
      </c>
      <c r="I27" s="18">
        <f>SUM(I14:I19)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18">
        <f t="shared" si="0"/>
        <v>0</v>
      </c>
      <c r="E28" s="17"/>
      <c r="F28" s="17"/>
      <c r="G28" s="17"/>
      <c r="H28" s="17"/>
      <c r="I28" s="17"/>
    </row>
    <row r="29" spans="1:9" ht="15" customHeight="1">
      <c r="A29" s="4" t="s">
        <v>45</v>
      </c>
      <c r="B29" s="9" t="s">
        <v>46</v>
      </c>
      <c r="C29" s="14" t="s">
        <v>47</v>
      </c>
      <c r="D29" s="18">
        <f t="shared" si="0"/>
        <v>0</v>
      </c>
      <c r="E29" s="17"/>
      <c r="F29" s="17"/>
      <c r="G29" s="17"/>
      <c r="H29" s="17"/>
      <c r="I29" s="17"/>
    </row>
    <row r="30" spans="1:9" ht="15" customHeight="1">
      <c r="A30" s="4" t="s">
        <v>48</v>
      </c>
      <c r="B30" s="9" t="s">
        <v>49</v>
      </c>
      <c r="C30" s="14" t="s">
        <v>50</v>
      </c>
      <c r="D30" s="18">
        <f t="shared" si="0"/>
        <v>0</v>
      </c>
      <c r="E30" s="17"/>
      <c r="F30" s="17"/>
      <c r="G30" s="17"/>
      <c r="H30" s="17"/>
      <c r="I30" s="17"/>
    </row>
    <row r="31" spans="1:9" ht="15" customHeight="1">
      <c r="A31" s="4" t="s">
        <v>51</v>
      </c>
      <c r="B31" s="9" t="s">
        <v>52</v>
      </c>
      <c r="C31" s="14" t="s">
        <v>53</v>
      </c>
      <c r="D31" s="18">
        <f t="shared" si="0"/>
        <v>0</v>
      </c>
      <c r="E31" s="17"/>
      <c r="F31" s="17"/>
      <c r="G31" s="17"/>
      <c r="H31" s="17"/>
      <c r="I31" s="17"/>
    </row>
    <row r="32" spans="1:9" ht="15" customHeight="1">
      <c r="A32" s="4" t="s">
        <v>54</v>
      </c>
      <c r="B32" s="9" t="s">
        <v>55</v>
      </c>
      <c r="C32" s="14" t="s">
        <v>56</v>
      </c>
      <c r="D32" s="18">
        <f t="shared" si="0"/>
        <v>0</v>
      </c>
      <c r="E32" s="17"/>
      <c r="F32" s="17"/>
      <c r="G32" s="17"/>
      <c r="H32" s="17"/>
      <c r="I32" s="17"/>
    </row>
    <row r="33" spans="1:9" ht="15" customHeight="1">
      <c r="A33" s="5" t="s">
        <v>57</v>
      </c>
      <c r="B33" s="10" t="s">
        <v>372</v>
      </c>
      <c r="C33" s="15" t="s">
        <v>58</v>
      </c>
      <c r="D33" s="18">
        <f t="shared" si="0"/>
        <v>0</v>
      </c>
      <c r="E33" s="18">
        <f>SUM(E28:E32)</f>
        <v>0</v>
      </c>
      <c r="F33" s="18">
        <f>SUM(F28:F32)</f>
        <v>0</v>
      </c>
      <c r="G33" s="18">
        <f>SUM(G28:G32)</f>
        <v>0</v>
      </c>
      <c r="H33" s="18">
        <f>SUM(H28:H32)</f>
        <v>0</v>
      </c>
      <c r="I33" s="18">
        <f>SUM(I28:I32)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18">
        <f t="shared" si="0"/>
        <v>0</v>
      </c>
      <c r="E34" s="17"/>
      <c r="F34" s="17"/>
      <c r="G34" s="17"/>
      <c r="H34" s="17"/>
      <c r="I34" s="17"/>
    </row>
    <row r="35" spans="1:9" ht="15" customHeight="1">
      <c r="A35" s="4" t="s">
        <v>62</v>
      </c>
      <c r="B35" s="9" t="s">
        <v>63</v>
      </c>
      <c r="C35" s="14" t="s">
        <v>64</v>
      </c>
      <c r="D35" s="18">
        <f t="shared" si="0"/>
        <v>0</v>
      </c>
      <c r="E35" s="17"/>
      <c r="F35" s="17"/>
      <c r="G35" s="17"/>
      <c r="H35" s="17"/>
      <c r="I35" s="17"/>
    </row>
    <row r="36" spans="1:9" ht="15" customHeight="1">
      <c r="A36" s="5" t="s">
        <v>65</v>
      </c>
      <c r="B36" s="10" t="s">
        <v>373</v>
      </c>
      <c r="C36" s="15" t="s">
        <v>66</v>
      </c>
      <c r="D36" s="18">
        <f t="shared" si="0"/>
        <v>0</v>
      </c>
      <c r="E36" s="18">
        <f>SUM(E34:E35)</f>
        <v>0</v>
      </c>
      <c r="F36" s="18">
        <f>SUM(F34:F35)</f>
        <v>0</v>
      </c>
      <c r="G36" s="18">
        <f>SUM(G34:G35)</f>
        <v>0</v>
      </c>
      <c r="H36" s="18">
        <f>SUM(H34:H35)</f>
        <v>0</v>
      </c>
      <c r="I36" s="18">
        <f>SUM(I34:I35)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18">
        <f t="shared" si="0"/>
        <v>0</v>
      </c>
      <c r="E37" s="17"/>
      <c r="F37" s="17"/>
      <c r="G37" s="17"/>
      <c r="H37" s="17"/>
      <c r="I37" s="17"/>
    </row>
    <row r="38" spans="1:9" ht="15" customHeight="1">
      <c r="A38" s="4" t="s">
        <v>70</v>
      </c>
      <c r="B38" s="9" t="s">
        <v>71</v>
      </c>
      <c r="C38" s="14" t="s">
        <v>72</v>
      </c>
      <c r="D38" s="18">
        <f t="shared" si="0"/>
        <v>0</v>
      </c>
      <c r="E38" s="17"/>
      <c r="F38" s="17"/>
      <c r="G38" s="17"/>
      <c r="H38" s="17"/>
      <c r="I38" s="17"/>
    </row>
    <row r="39" spans="1:9" ht="15" customHeight="1">
      <c r="A39" s="4" t="s">
        <v>73</v>
      </c>
      <c r="B39" s="9" t="s">
        <v>74</v>
      </c>
      <c r="C39" s="14" t="s">
        <v>75</v>
      </c>
      <c r="D39" s="18">
        <f t="shared" si="0"/>
        <v>2000</v>
      </c>
      <c r="E39" s="17">
        <v>2000</v>
      </c>
      <c r="F39" s="17"/>
      <c r="G39" s="17"/>
      <c r="H39" s="17"/>
      <c r="I39" s="17"/>
    </row>
    <row r="40" spans="1:9" ht="15" customHeight="1">
      <c r="A40" s="4" t="s">
        <v>76</v>
      </c>
      <c r="B40" s="9" t="s">
        <v>77</v>
      </c>
      <c r="C40" s="14" t="s">
        <v>78</v>
      </c>
      <c r="D40" s="18">
        <f t="shared" si="0"/>
        <v>0</v>
      </c>
      <c r="E40" s="17"/>
      <c r="F40" s="17"/>
      <c r="G40" s="17"/>
      <c r="H40" s="17"/>
      <c r="I40" s="17"/>
    </row>
    <row r="41" spans="1:9" ht="15" customHeight="1">
      <c r="A41" s="4" t="s">
        <v>79</v>
      </c>
      <c r="B41" s="9" t="s">
        <v>80</v>
      </c>
      <c r="C41" s="14" t="s">
        <v>81</v>
      </c>
      <c r="D41" s="18">
        <f t="shared" si="0"/>
        <v>0</v>
      </c>
      <c r="E41" s="17"/>
      <c r="F41" s="17"/>
      <c r="G41" s="17"/>
      <c r="H41" s="17"/>
      <c r="I41" s="17"/>
    </row>
    <row r="42" spans="1:9" ht="15" customHeight="1">
      <c r="A42" s="4" t="s">
        <v>82</v>
      </c>
      <c r="B42" s="9" t="s">
        <v>83</v>
      </c>
      <c r="C42" s="14" t="s">
        <v>84</v>
      </c>
      <c r="D42" s="18">
        <f t="shared" si="0"/>
        <v>0</v>
      </c>
      <c r="E42" s="17"/>
      <c r="F42" s="17"/>
      <c r="G42" s="17"/>
      <c r="H42" s="17"/>
      <c r="I42" s="17"/>
    </row>
    <row r="43" spans="1:9" ht="15" customHeight="1">
      <c r="A43" s="4" t="s">
        <v>85</v>
      </c>
      <c r="B43" s="9" t="s">
        <v>86</v>
      </c>
      <c r="C43" s="14" t="s">
        <v>87</v>
      </c>
      <c r="D43" s="18">
        <f t="shared" si="0"/>
        <v>0</v>
      </c>
      <c r="E43" s="17"/>
      <c r="F43" s="17"/>
      <c r="G43" s="17"/>
      <c r="H43" s="17"/>
      <c r="I43" s="17"/>
    </row>
    <row r="44" spans="1:9" ht="15" customHeight="1">
      <c r="A44" s="4" t="s">
        <v>88</v>
      </c>
      <c r="B44" s="9" t="s">
        <v>89</v>
      </c>
      <c r="C44" s="14" t="s">
        <v>90</v>
      </c>
      <c r="D44" s="18">
        <f t="shared" si="0"/>
        <v>0</v>
      </c>
      <c r="E44" s="17"/>
      <c r="F44" s="17"/>
      <c r="G44" s="17"/>
      <c r="H44" s="17"/>
      <c r="I44" s="17"/>
    </row>
    <row r="45" spans="1:9" ht="15" customHeight="1">
      <c r="A45" s="5" t="s">
        <v>91</v>
      </c>
      <c r="B45" s="10" t="s">
        <v>374</v>
      </c>
      <c r="C45" s="15" t="s">
        <v>92</v>
      </c>
      <c r="D45" s="18">
        <f t="shared" si="0"/>
        <v>0</v>
      </c>
      <c r="E45" s="18">
        <f>SUM(E40:E44)</f>
        <v>0</v>
      </c>
      <c r="F45" s="18">
        <f>SUM(F40:F44)</f>
        <v>0</v>
      </c>
      <c r="G45" s="18">
        <f>SUM(G40:G44)</f>
        <v>0</v>
      </c>
      <c r="H45" s="18">
        <f>SUM(H40:H44)</f>
        <v>0</v>
      </c>
      <c r="I45" s="18">
        <f>SUM(I40:I44)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18">
        <f t="shared" si="0"/>
        <v>0</v>
      </c>
      <c r="E46" s="17"/>
      <c r="F46" s="17"/>
      <c r="G46" s="17"/>
      <c r="H46" s="17"/>
      <c r="I46" s="17"/>
    </row>
    <row r="47" spans="1:9" ht="15" customHeight="1">
      <c r="A47" s="5" t="s">
        <v>96</v>
      </c>
      <c r="B47" s="10" t="s">
        <v>375</v>
      </c>
      <c r="C47" s="15" t="s">
        <v>97</v>
      </c>
      <c r="D47" s="18">
        <f t="shared" si="0"/>
        <v>2000</v>
      </c>
      <c r="E47" s="18">
        <f>E36+E37+E38+E39+E45+E46</f>
        <v>2000</v>
      </c>
      <c r="F47" s="18">
        <f>F36+F37+F38+F39+F45+F46</f>
        <v>0</v>
      </c>
      <c r="G47" s="18">
        <f>G36+G37+G38+G39+G45+G46</f>
        <v>0</v>
      </c>
      <c r="H47" s="18">
        <f>H36+H37+H38+H39+H45+H46</f>
        <v>0</v>
      </c>
      <c r="I47" s="18">
        <f>I36+I37+I38+I39+I45+I46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18">
        <f t="shared" si="0"/>
        <v>0</v>
      </c>
      <c r="E48" s="17"/>
      <c r="F48" s="17"/>
      <c r="G48" s="17"/>
      <c r="H48" s="17"/>
      <c r="I48" s="17"/>
    </row>
    <row r="49" spans="1:9" ht="15" customHeight="1">
      <c r="A49" s="4" t="s">
        <v>101</v>
      </c>
      <c r="B49" s="11" t="s">
        <v>102</v>
      </c>
      <c r="C49" s="14" t="s">
        <v>103</v>
      </c>
      <c r="D49" s="18">
        <f t="shared" si="0"/>
        <v>0</v>
      </c>
      <c r="E49" s="17"/>
      <c r="F49" s="17"/>
      <c r="G49" s="17"/>
      <c r="H49" s="17"/>
      <c r="I49" s="17"/>
    </row>
    <row r="50" spans="1:9" ht="15" customHeight="1">
      <c r="A50" s="4" t="s">
        <v>104</v>
      </c>
      <c r="B50" s="11" t="s">
        <v>105</v>
      </c>
      <c r="C50" s="14" t="s">
        <v>106</v>
      </c>
      <c r="D50" s="18">
        <f t="shared" si="0"/>
        <v>0</v>
      </c>
      <c r="E50" s="18">
        <f>SUM(E51:E52)</f>
        <v>0</v>
      </c>
      <c r="F50" s="18">
        <f>SUM(F51:F52)</f>
        <v>0</v>
      </c>
      <c r="G50" s="18">
        <f>SUM(G51:G52)</f>
        <v>0</v>
      </c>
      <c r="H50" s="18">
        <f>SUM(H51:H52)</f>
        <v>0</v>
      </c>
      <c r="I50" s="18">
        <f>SUM(I51:I52)</f>
        <v>0</v>
      </c>
    </row>
    <row r="51" spans="1:9" ht="15" customHeight="1">
      <c r="A51" s="4"/>
      <c r="B51" s="27" t="s">
        <v>244</v>
      </c>
      <c r="C51" s="14" t="s">
        <v>329</v>
      </c>
      <c r="D51" s="18">
        <f t="shared" si="0"/>
        <v>0</v>
      </c>
      <c r="E51" s="17"/>
      <c r="F51" s="17"/>
      <c r="G51" s="17"/>
      <c r="H51" s="17"/>
      <c r="I51" s="17"/>
    </row>
    <row r="52" spans="1:9" ht="15" customHeight="1">
      <c r="A52" s="4"/>
      <c r="B52" s="27" t="s">
        <v>245</v>
      </c>
      <c r="C52" s="14" t="s">
        <v>330</v>
      </c>
      <c r="D52" s="18">
        <f t="shared" si="0"/>
        <v>0</v>
      </c>
      <c r="E52" s="17"/>
      <c r="F52" s="17"/>
      <c r="G52" s="17"/>
      <c r="H52" s="17"/>
      <c r="I52" s="17"/>
    </row>
    <row r="53" spans="1:9" ht="15" customHeight="1">
      <c r="A53" s="4" t="s">
        <v>107</v>
      </c>
      <c r="B53" s="11" t="s">
        <v>332</v>
      </c>
      <c r="C53" s="14" t="s">
        <v>108</v>
      </c>
      <c r="D53" s="18">
        <f t="shared" si="0"/>
        <v>0</v>
      </c>
      <c r="E53" s="17"/>
      <c r="F53" s="17"/>
      <c r="G53" s="17"/>
      <c r="H53" s="17"/>
      <c r="I53" s="17"/>
    </row>
    <row r="54" spans="1:9" ht="15" customHeight="1">
      <c r="A54" s="4" t="s">
        <v>109</v>
      </c>
      <c r="B54" s="11" t="s">
        <v>110</v>
      </c>
      <c r="C54" s="14" t="s">
        <v>111</v>
      </c>
      <c r="D54" s="18">
        <f t="shared" si="0"/>
        <v>0</v>
      </c>
      <c r="E54" s="17"/>
      <c r="F54" s="17"/>
      <c r="G54" s="17"/>
      <c r="H54" s="17"/>
      <c r="I54" s="17"/>
    </row>
    <row r="55" spans="1:9" ht="15" customHeight="1">
      <c r="A55" s="4" t="s">
        <v>112</v>
      </c>
      <c r="B55" s="11" t="s">
        <v>113</v>
      </c>
      <c r="C55" s="14" t="s">
        <v>114</v>
      </c>
      <c r="D55" s="18">
        <f t="shared" si="0"/>
        <v>0</v>
      </c>
      <c r="E55" s="17"/>
      <c r="F55" s="17"/>
      <c r="G55" s="17"/>
      <c r="H55" s="17"/>
      <c r="I55" s="17"/>
    </row>
    <row r="56" spans="1:9" ht="15" customHeight="1">
      <c r="A56" s="4" t="s">
        <v>115</v>
      </c>
      <c r="B56" s="11" t="s">
        <v>116</v>
      </c>
      <c r="C56" s="14" t="s">
        <v>117</v>
      </c>
      <c r="D56" s="18">
        <f t="shared" si="0"/>
        <v>0</v>
      </c>
      <c r="E56" s="17"/>
      <c r="F56" s="17"/>
      <c r="G56" s="119"/>
      <c r="H56" s="17"/>
      <c r="I56" s="17"/>
    </row>
    <row r="57" spans="1:9" ht="15" customHeight="1">
      <c r="A57" s="4" t="s">
        <v>118</v>
      </c>
      <c r="B57" s="11" t="s">
        <v>119</v>
      </c>
      <c r="C57" s="14" t="s">
        <v>120</v>
      </c>
      <c r="D57" s="18">
        <f t="shared" si="0"/>
        <v>0</v>
      </c>
      <c r="E57" s="17"/>
      <c r="F57" s="17"/>
      <c r="G57" s="17"/>
      <c r="H57" s="17"/>
      <c r="I57" s="17"/>
    </row>
    <row r="58" spans="1:9" ht="15" customHeight="1">
      <c r="A58" s="4" t="s">
        <v>121</v>
      </c>
      <c r="B58" s="11" t="s">
        <v>122</v>
      </c>
      <c r="C58" s="14" t="s">
        <v>123</v>
      </c>
      <c r="D58" s="18">
        <f t="shared" si="0"/>
        <v>0</v>
      </c>
      <c r="E58" s="17"/>
      <c r="F58" s="17"/>
      <c r="G58" s="17"/>
      <c r="H58" s="17"/>
      <c r="I58" s="17"/>
    </row>
    <row r="59" spans="1:9" ht="15" customHeight="1">
      <c r="A59" s="4" t="s">
        <v>124</v>
      </c>
      <c r="B59" s="11" t="s">
        <v>125</v>
      </c>
      <c r="C59" s="14" t="s">
        <v>126</v>
      </c>
      <c r="D59" s="18">
        <f t="shared" si="0"/>
        <v>0</v>
      </c>
      <c r="E59" s="17"/>
      <c r="F59" s="17"/>
      <c r="G59" s="17"/>
      <c r="H59" s="17"/>
      <c r="I59" s="17"/>
    </row>
    <row r="60" spans="1:9" ht="15" customHeight="1">
      <c r="A60" s="5" t="s">
        <v>127</v>
      </c>
      <c r="B60" s="12" t="s">
        <v>376</v>
      </c>
      <c r="C60" s="15" t="s">
        <v>128</v>
      </c>
      <c r="D60" s="18">
        <f t="shared" si="0"/>
        <v>0</v>
      </c>
      <c r="E60" s="18">
        <f>E48+E49+E50+E53+E54+E55+E56+E57+E58+E59</f>
        <v>0</v>
      </c>
      <c r="F60" s="18">
        <f>F48+F49+F50+F53+F54+F55+F56+F57+F58+F59</f>
        <v>0</v>
      </c>
      <c r="G60" s="18">
        <f>G48+G49+G50+G53+G54+G55+G56+G57+G58+G59</f>
        <v>0</v>
      </c>
      <c r="H60" s="18">
        <f>H48+H49+H50+H53+H54+H55+H56+H57+H58+H59</f>
        <v>0</v>
      </c>
      <c r="I60" s="18">
        <f>I48+I49+I50+I53+I54+I55+I56+I57+I58+I59</f>
        <v>0</v>
      </c>
    </row>
    <row r="61" spans="1:9" ht="15" customHeight="1">
      <c r="A61" s="4">
        <v>45</v>
      </c>
      <c r="B61" s="11" t="s">
        <v>129</v>
      </c>
      <c r="C61" s="14" t="s">
        <v>130</v>
      </c>
      <c r="D61" s="18">
        <f t="shared" si="0"/>
        <v>0</v>
      </c>
      <c r="E61" s="17"/>
      <c r="F61" s="17"/>
      <c r="G61" s="17"/>
      <c r="H61" s="17"/>
      <c r="I61" s="17"/>
    </row>
    <row r="62" spans="1:9" ht="15" customHeight="1">
      <c r="A62" s="4">
        <v>46</v>
      </c>
      <c r="B62" s="11" t="s">
        <v>131</v>
      </c>
      <c r="C62" s="14" t="s">
        <v>132</v>
      </c>
      <c r="D62" s="18">
        <f t="shared" si="0"/>
        <v>0</v>
      </c>
      <c r="E62" s="17"/>
      <c r="F62" s="17"/>
      <c r="G62" s="17"/>
      <c r="H62" s="17"/>
      <c r="I62" s="17"/>
    </row>
    <row r="63" spans="1:9" ht="15" customHeight="1">
      <c r="A63" s="4">
        <v>47</v>
      </c>
      <c r="B63" s="11" t="s">
        <v>133</v>
      </c>
      <c r="C63" s="14" t="s">
        <v>134</v>
      </c>
      <c r="D63" s="18">
        <f t="shared" si="0"/>
        <v>0</v>
      </c>
      <c r="E63" s="17"/>
      <c r="F63" s="17"/>
      <c r="G63" s="17"/>
      <c r="H63" s="17"/>
      <c r="I63" s="17"/>
    </row>
    <row r="64" spans="1:9" ht="15" customHeight="1">
      <c r="A64" s="4">
        <v>48</v>
      </c>
      <c r="B64" s="11" t="s">
        <v>135</v>
      </c>
      <c r="C64" s="14" t="s">
        <v>136</v>
      </c>
      <c r="D64" s="18">
        <f t="shared" si="0"/>
        <v>0</v>
      </c>
      <c r="E64" s="17"/>
      <c r="F64" s="17"/>
      <c r="G64" s="17"/>
      <c r="H64" s="17"/>
      <c r="I64" s="17"/>
    </row>
    <row r="65" spans="1:9" ht="15" customHeight="1">
      <c r="A65" s="4">
        <v>49</v>
      </c>
      <c r="B65" s="11" t="s">
        <v>137</v>
      </c>
      <c r="C65" s="14" t="s">
        <v>138</v>
      </c>
      <c r="D65" s="18">
        <f t="shared" si="0"/>
        <v>0</v>
      </c>
      <c r="E65" s="17"/>
      <c r="F65" s="17"/>
      <c r="G65" s="17"/>
      <c r="H65" s="17"/>
      <c r="I65" s="17"/>
    </row>
    <row r="66" spans="1:9" ht="15" customHeight="1">
      <c r="A66" s="5">
        <v>50</v>
      </c>
      <c r="B66" s="10" t="s">
        <v>377</v>
      </c>
      <c r="C66" s="15" t="s">
        <v>139</v>
      </c>
      <c r="D66" s="18">
        <f t="shared" si="0"/>
        <v>0</v>
      </c>
      <c r="E66" s="18">
        <f>SUM(E61:E65)</f>
        <v>0</v>
      </c>
      <c r="F66" s="18">
        <f>SUM(F61:F65)</f>
        <v>0</v>
      </c>
      <c r="G66" s="18">
        <f>SUM(G61:G65)</f>
        <v>0</v>
      </c>
      <c r="H66" s="18">
        <f>SUM(H61:H65)</f>
        <v>0</v>
      </c>
      <c r="I66" s="18">
        <f>SUM(I61:I65)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18">
        <f t="shared" si="0"/>
        <v>0</v>
      </c>
      <c r="E67" s="17"/>
      <c r="F67" s="17"/>
      <c r="G67" s="17"/>
      <c r="H67" s="17"/>
      <c r="I67" s="17"/>
    </row>
    <row r="68" spans="1:9" ht="15" customHeight="1">
      <c r="A68" s="4">
        <v>52</v>
      </c>
      <c r="B68" s="9" t="s">
        <v>142</v>
      </c>
      <c r="C68" s="14" t="s">
        <v>143</v>
      </c>
      <c r="D68" s="18">
        <f t="shared" si="0"/>
        <v>0</v>
      </c>
      <c r="E68" s="17"/>
      <c r="F68" s="17"/>
      <c r="G68" s="17"/>
      <c r="H68" s="17"/>
      <c r="I68" s="17"/>
    </row>
    <row r="69" spans="1:9" ht="15" customHeight="1">
      <c r="A69" s="4">
        <v>53</v>
      </c>
      <c r="B69" s="11" t="s">
        <v>144</v>
      </c>
      <c r="C69" s="14" t="s">
        <v>145</v>
      </c>
      <c r="D69" s="18">
        <f t="shared" si="0"/>
        <v>0</v>
      </c>
      <c r="E69" s="17"/>
      <c r="F69" s="17"/>
      <c r="G69" s="17"/>
      <c r="H69" s="17"/>
      <c r="I69" s="17"/>
    </row>
    <row r="70" spans="1:9" ht="15" customHeight="1">
      <c r="A70" s="5">
        <v>54</v>
      </c>
      <c r="B70" s="10" t="s">
        <v>378</v>
      </c>
      <c r="C70" s="15" t="s">
        <v>146</v>
      </c>
      <c r="D70" s="18">
        <f t="shared" si="0"/>
        <v>0</v>
      </c>
      <c r="E70" s="18">
        <f>SUM(E67:E69)</f>
        <v>0</v>
      </c>
      <c r="F70" s="18">
        <f>SUM(F67:F69)</f>
        <v>0</v>
      </c>
      <c r="G70" s="18">
        <f>SUM(G67:G69)</f>
        <v>0</v>
      </c>
      <c r="H70" s="18">
        <f>SUM(H67:H69)</f>
        <v>0</v>
      </c>
      <c r="I70" s="18">
        <f>SUM(I67:I69)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18">
        <f t="shared" si="0"/>
        <v>0</v>
      </c>
      <c r="E71" s="17"/>
      <c r="F71" s="17"/>
      <c r="G71" s="17"/>
      <c r="H71" s="17"/>
      <c r="I71" s="17"/>
    </row>
    <row r="72" spans="1:9" ht="15" customHeight="1">
      <c r="A72" s="4">
        <v>56</v>
      </c>
      <c r="B72" s="9" t="s">
        <v>149</v>
      </c>
      <c r="C72" s="14" t="s">
        <v>150</v>
      </c>
      <c r="D72" s="18">
        <f aca="true" t="shared" si="1" ref="D72:D89">SUM(E72:I72)</f>
        <v>0</v>
      </c>
      <c r="E72" s="17"/>
      <c r="F72" s="17"/>
      <c r="G72" s="17"/>
      <c r="H72" s="17"/>
      <c r="I72" s="17"/>
    </row>
    <row r="73" spans="1:9" ht="15" customHeight="1">
      <c r="A73" s="4">
        <v>57</v>
      </c>
      <c r="B73" s="11" t="s">
        <v>151</v>
      </c>
      <c r="C73" s="14" t="s">
        <v>152</v>
      </c>
      <c r="D73" s="18">
        <f t="shared" si="1"/>
        <v>0</v>
      </c>
      <c r="E73" s="17"/>
      <c r="F73" s="17"/>
      <c r="G73" s="17"/>
      <c r="H73" s="17"/>
      <c r="I73" s="17"/>
    </row>
    <row r="74" spans="1:9" ht="15" customHeight="1" thickBot="1">
      <c r="A74" s="56">
        <v>58</v>
      </c>
      <c r="B74" s="57" t="s">
        <v>379</v>
      </c>
      <c r="C74" s="58" t="s">
        <v>153</v>
      </c>
      <c r="D74" s="18">
        <f t="shared" si="1"/>
        <v>0</v>
      </c>
      <c r="E74" s="59">
        <f>SUM(E71:E73)</f>
        <v>0</v>
      </c>
      <c r="F74" s="59">
        <f>SUM(F71:F73)</f>
        <v>0</v>
      </c>
      <c r="G74" s="59">
        <f>SUM(G71:G73)</f>
        <v>0</v>
      </c>
      <c r="H74" s="59">
        <f>SUM(H71:H73)</f>
        <v>0</v>
      </c>
      <c r="I74" s="59">
        <f>SUM(I71:I73)</f>
        <v>0</v>
      </c>
    </row>
    <row r="75" spans="1:9" ht="15" customHeight="1" thickBot="1">
      <c r="A75" s="61">
        <v>59</v>
      </c>
      <c r="B75" s="62" t="s">
        <v>380</v>
      </c>
      <c r="C75" s="63" t="s">
        <v>154</v>
      </c>
      <c r="D75" s="18">
        <f t="shared" si="1"/>
        <v>7373</v>
      </c>
      <c r="E75" s="64">
        <f>E27+E33+E47+E60+E66+E70+E74</f>
        <v>7373</v>
      </c>
      <c r="F75" s="64">
        <f>F27+F33+F47+F60+F66+F70+F74</f>
        <v>0</v>
      </c>
      <c r="G75" s="64">
        <f>G27+G33+G47+G60+G66+G70+G74</f>
        <v>0</v>
      </c>
      <c r="H75" s="64">
        <f>H27+H33+H47+H60+H66+H70+H74</f>
        <v>0</v>
      </c>
      <c r="I75" s="64">
        <f>I27+I33+I47+I60+I66+I70+I74</f>
        <v>0</v>
      </c>
    </row>
    <row r="76" spans="1:9" ht="15">
      <c r="A76" s="60">
        <v>60</v>
      </c>
      <c r="B76" s="40" t="s">
        <v>273</v>
      </c>
      <c r="C76" s="44" t="s">
        <v>276</v>
      </c>
      <c r="D76" s="18">
        <f t="shared" si="1"/>
        <v>0</v>
      </c>
      <c r="E76" s="44"/>
      <c r="F76" s="44"/>
      <c r="G76" s="44"/>
      <c r="H76" s="44"/>
      <c r="I76" s="44"/>
    </row>
    <row r="77" spans="1:9" ht="15">
      <c r="A77" s="5">
        <v>61</v>
      </c>
      <c r="B77" s="35" t="s">
        <v>274</v>
      </c>
      <c r="C77" s="45" t="s">
        <v>277</v>
      </c>
      <c r="D77" s="18">
        <f t="shared" si="1"/>
        <v>0</v>
      </c>
      <c r="E77" s="45"/>
      <c r="F77" s="45"/>
      <c r="G77" s="45"/>
      <c r="H77" s="45"/>
      <c r="I77" s="45"/>
    </row>
    <row r="78" spans="1:9" ht="15">
      <c r="A78" s="5">
        <v>62</v>
      </c>
      <c r="B78" s="9" t="s">
        <v>266</v>
      </c>
      <c r="C78" s="45" t="s">
        <v>278</v>
      </c>
      <c r="D78" s="18">
        <f t="shared" si="1"/>
        <v>0</v>
      </c>
      <c r="E78" s="45"/>
      <c r="F78" s="45"/>
      <c r="G78" s="45"/>
      <c r="H78" s="45"/>
      <c r="I78" s="45"/>
    </row>
    <row r="79" spans="1:9" ht="15">
      <c r="A79" s="5">
        <v>63</v>
      </c>
      <c r="B79" s="9" t="s">
        <v>267</v>
      </c>
      <c r="C79" s="45" t="s">
        <v>279</v>
      </c>
      <c r="D79" s="18">
        <f t="shared" si="1"/>
        <v>0</v>
      </c>
      <c r="E79" s="45"/>
      <c r="F79" s="45"/>
      <c r="G79" s="45"/>
      <c r="H79" s="45"/>
      <c r="I79" s="45"/>
    </row>
    <row r="80" spans="1:9" ht="15">
      <c r="A80" s="5">
        <v>64</v>
      </c>
      <c r="B80" s="10" t="s">
        <v>381</v>
      </c>
      <c r="C80" s="45" t="s">
        <v>280</v>
      </c>
      <c r="D80" s="18">
        <f t="shared" si="1"/>
        <v>0</v>
      </c>
      <c r="E80" s="45">
        <f>SUM(E78:E79)</f>
        <v>0</v>
      </c>
      <c r="F80" s="45">
        <f>SUM(F78:F79)</f>
        <v>0</v>
      </c>
      <c r="G80" s="45">
        <f>SUM(G78:G79)</f>
        <v>0</v>
      </c>
      <c r="H80" s="45">
        <f>SUM(H78:H79)</f>
        <v>0</v>
      </c>
      <c r="I80" s="45">
        <f>SUM(I78:I79)</f>
        <v>0</v>
      </c>
    </row>
    <row r="81" spans="1:9" ht="15">
      <c r="A81" s="5">
        <v>65</v>
      </c>
      <c r="B81" s="34" t="s">
        <v>268</v>
      </c>
      <c r="C81" s="45" t="s">
        <v>281</v>
      </c>
      <c r="D81" s="18">
        <f t="shared" si="1"/>
        <v>0</v>
      </c>
      <c r="E81" s="45"/>
      <c r="F81" s="45"/>
      <c r="G81" s="45"/>
      <c r="H81" s="45"/>
      <c r="I81" s="45"/>
    </row>
    <row r="82" spans="1:9" ht="15">
      <c r="A82" s="5">
        <v>66</v>
      </c>
      <c r="B82" s="34" t="s">
        <v>269</v>
      </c>
      <c r="C82" s="45" t="s">
        <v>282</v>
      </c>
      <c r="D82" s="18">
        <f t="shared" si="1"/>
        <v>0</v>
      </c>
      <c r="E82" s="45"/>
      <c r="F82" s="45"/>
      <c r="G82" s="45"/>
      <c r="H82" s="45"/>
      <c r="I82" s="45"/>
    </row>
    <row r="83" spans="1:9" ht="15">
      <c r="A83" s="5">
        <v>67</v>
      </c>
      <c r="B83" s="34" t="s">
        <v>270</v>
      </c>
      <c r="C83" s="45" t="s">
        <v>283</v>
      </c>
      <c r="D83" s="18">
        <f t="shared" si="1"/>
        <v>7373</v>
      </c>
      <c r="E83" s="241"/>
      <c r="F83" s="242">
        <v>7373</v>
      </c>
      <c r="G83" s="241"/>
      <c r="H83" s="241"/>
      <c r="I83" s="241"/>
    </row>
    <row r="84" spans="1:9" ht="15">
      <c r="A84" s="5">
        <v>68</v>
      </c>
      <c r="B84" s="34" t="s">
        <v>271</v>
      </c>
      <c r="C84" s="45" t="s">
        <v>284</v>
      </c>
      <c r="D84" s="18">
        <f t="shared" si="1"/>
        <v>0</v>
      </c>
      <c r="E84" s="243"/>
      <c r="F84" s="244"/>
      <c r="G84" s="243"/>
      <c r="H84" s="243"/>
      <c r="I84" s="243"/>
    </row>
    <row r="85" spans="1:9" ht="15">
      <c r="A85" s="5">
        <v>69</v>
      </c>
      <c r="B85" s="11" t="s">
        <v>272</v>
      </c>
      <c r="C85" s="45" t="s">
        <v>285</v>
      </c>
      <c r="D85" s="18">
        <f t="shared" si="1"/>
        <v>0</v>
      </c>
      <c r="E85" s="243"/>
      <c r="F85" s="244"/>
      <c r="G85" s="243"/>
      <c r="H85" s="243"/>
      <c r="I85" s="243"/>
    </row>
    <row r="86" spans="1:9" ht="15">
      <c r="A86" s="5">
        <v>70</v>
      </c>
      <c r="B86" s="12" t="s">
        <v>382</v>
      </c>
      <c r="C86" s="45" t="s">
        <v>286</v>
      </c>
      <c r="D86" s="18">
        <f t="shared" si="1"/>
        <v>7373</v>
      </c>
      <c r="E86" s="243">
        <f>(SUM(E80:E85))+E76+E77</f>
        <v>0</v>
      </c>
      <c r="F86" s="245">
        <f>(SUM(F80:F85))+F76+F77</f>
        <v>7373</v>
      </c>
      <c r="G86" s="243">
        <f>(SUM(G80:G85))+G76+G77</f>
        <v>0</v>
      </c>
      <c r="H86" s="243">
        <f>(SUM(H80:H85))+H76+H77</f>
        <v>0</v>
      </c>
      <c r="I86" s="243">
        <f>(SUM(I80:I85))+I76+I77</f>
        <v>0</v>
      </c>
    </row>
    <row r="87" spans="1:9" ht="15">
      <c r="A87" s="5">
        <v>71</v>
      </c>
      <c r="B87" s="35" t="s">
        <v>275</v>
      </c>
      <c r="C87" s="45" t="s">
        <v>287</v>
      </c>
      <c r="D87" s="18">
        <f t="shared" si="1"/>
        <v>0</v>
      </c>
      <c r="E87" s="243"/>
      <c r="F87" s="245"/>
      <c r="G87" s="243"/>
      <c r="H87" s="243"/>
      <c r="I87" s="243"/>
    </row>
    <row r="88" spans="1:9" ht="15">
      <c r="A88" s="5">
        <v>72</v>
      </c>
      <c r="B88" s="35" t="s">
        <v>383</v>
      </c>
      <c r="C88" s="45" t="s">
        <v>288</v>
      </c>
      <c r="D88" s="18">
        <f t="shared" si="1"/>
        <v>7373</v>
      </c>
      <c r="E88" s="243">
        <f>SUM(E86:E87)</f>
        <v>0</v>
      </c>
      <c r="F88" s="245">
        <f>SUM(F86:F87)</f>
        <v>7373</v>
      </c>
      <c r="G88" s="243">
        <f>SUM(G86:G87)</f>
        <v>0</v>
      </c>
      <c r="H88" s="243">
        <f>SUM(H86:H87)</f>
        <v>0</v>
      </c>
      <c r="I88" s="243">
        <f>SUM(I86:I87)</f>
        <v>0</v>
      </c>
    </row>
    <row r="89" spans="1:9" ht="15.75" thickBot="1">
      <c r="A89" s="212">
        <v>73</v>
      </c>
      <c r="B89" s="246" t="s">
        <v>384</v>
      </c>
      <c r="C89" s="246"/>
      <c r="D89" s="247">
        <f t="shared" si="1"/>
        <v>14746</v>
      </c>
      <c r="E89" s="248">
        <f>E75+E88</f>
        <v>7373</v>
      </c>
      <c r="F89" s="249">
        <f>F75+F88</f>
        <v>7373</v>
      </c>
      <c r="G89" s="248">
        <f>G75+G88</f>
        <v>0</v>
      </c>
      <c r="H89" s="248">
        <f>H75+H88</f>
        <v>0</v>
      </c>
      <c r="I89" s="248">
        <f>I75+I88</f>
        <v>0</v>
      </c>
    </row>
    <row r="90" spans="1:9" ht="15.75" thickTop="1">
      <c r="A90" s="22">
        <v>1</v>
      </c>
      <c r="B90" s="26" t="s">
        <v>359</v>
      </c>
      <c r="C90" s="24" t="s">
        <v>155</v>
      </c>
      <c r="D90" s="32">
        <f aca="true" t="shared" si="2" ref="D90:D153">SUM(E90:I90)</f>
        <v>5072</v>
      </c>
      <c r="E90" s="32"/>
      <c r="F90" s="32">
        <v>5072</v>
      </c>
      <c r="G90" s="32"/>
      <c r="H90" s="32"/>
      <c r="I90" s="32"/>
    </row>
    <row r="91" spans="1:9" ht="15">
      <c r="A91" s="22">
        <v>2</v>
      </c>
      <c r="B91" s="10" t="s">
        <v>156</v>
      </c>
      <c r="C91" s="24" t="s">
        <v>157</v>
      </c>
      <c r="D91" s="32">
        <f t="shared" si="2"/>
        <v>1471</v>
      </c>
      <c r="E91" s="32"/>
      <c r="F91" s="32">
        <v>1471</v>
      </c>
      <c r="G91" s="32"/>
      <c r="H91" s="32"/>
      <c r="I91" s="32"/>
    </row>
    <row r="92" spans="1:9" ht="15">
      <c r="A92" s="22">
        <v>3</v>
      </c>
      <c r="B92" s="10" t="s">
        <v>360</v>
      </c>
      <c r="C92" s="24" t="s">
        <v>158</v>
      </c>
      <c r="D92" s="32">
        <f t="shared" si="2"/>
        <v>830</v>
      </c>
      <c r="E92" s="32"/>
      <c r="F92" s="32">
        <v>830</v>
      </c>
      <c r="G92" s="32"/>
      <c r="H92" s="32"/>
      <c r="I92" s="32"/>
    </row>
    <row r="93" spans="1:9" ht="15">
      <c r="A93" s="22">
        <v>4</v>
      </c>
      <c r="B93" s="11" t="s">
        <v>159</v>
      </c>
      <c r="C93" s="23" t="s">
        <v>160</v>
      </c>
      <c r="D93" s="32">
        <f t="shared" si="2"/>
        <v>0</v>
      </c>
      <c r="E93" s="25"/>
      <c r="F93" s="25"/>
      <c r="G93" s="25"/>
      <c r="H93" s="25"/>
      <c r="I93" s="25"/>
    </row>
    <row r="94" spans="1:9" ht="15">
      <c r="A94" s="22">
        <v>5</v>
      </c>
      <c r="B94" s="11" t="s">
        <v>161</v>
      </c>
      <c r="C94" s="23" t="s">
        <v>162</v>
      </c>
      <c r="D94" s="32">
        <f t="shared" si="2"/>
        <v>0</v>
      </c>
      <c r="E94" s="25"/>
      <c r="F94" s="25"/>
      <c r="G94" s="25"/>
      <c r="H94" s="25"/>
      <c r="I94" s="25"/>
    </row>
    <row r="95" spans="1:9" ht="15">
      <c r="A95" s="22">
        <v>6</v>
      </c>
      <c r="B95" s="28" t="s">
        <v>163</v>
      </c>
      <c r="C95" s="23" t="s">
        <v>164</v>
      </c>
      <c r="D95" s="32">
        <f t="shared" si="2"/>
        <v>0</v>
      </c>
      <c r="E95" s="25"/>
      <c r="F95" s="25"/>
      <c r="G95" s="25"/>
      <c r="H95" s="25"/>
      <c r="I95" s="25"/>
    </row>
    <row r="96" spans="1:9" ht="15">
      <c r="A96" s="22">
        <v>7</v>
      </c>
      <c r="B96" s="28" t="s">
        <v>165</v>
      </c>
      <c r="C96" s="23" t="s">
        <v>166</v>
      </c>
      <c r="D96" s="32">
        <f t="shared" si="2"/>
        <v>0</v>
      </c>
      <c r="E96" s="25"/>
      <c r="F96" s="25"/>
      <c r="G96" s="25"/>
      <c r="H96" s="25"/>
      <c r="I96" s="25"/>
    </row>
    <row r="97" spans="1:9" ht="15">
      <c r="A97" s="22">
        <v>8</v>
      </c>
      <c r="B97" s="28" t="s">
        <v>167</v>
      </c>
      <c r="C97" s="23" t="s">
        <v>168</v>
      </c>
      <c r="D97" s="32">
        <f t="shared" si="2"/>
        <v>0</v>
      </c>
      <c r="E97" s="25"/>
      <c r="F97" s="25"/>
      <c r="G97" s="25"/>
      <c r="H97" s="25"/>
      <c r="I97" s="25"/>
    </row>
    <row r="98" spans="1:9" ht="15">
      <c r="A98" s="22">
        <v>9</v>
      </c>
      <c r="B98" s="11" t="s">
        <v>169</v>
      </c>
      <c r="C98" s="23" t="s">
        <v>170</v>
      </c>
      <c r="D98" s="32">
        <f t="shared" si="2"/>
        <v>0</v>
      </c>
      <c r="E98" s="25"/>
      <c r="F98" s="25"/>
      <c r="G98" s="25"/>
      <c r="H98" s="25"/>
      <c r="I98" s="25"/>
    </row>
    <row r="99" spans="1:9" ht="15">
      <c r="A99" s="22">
        <v>10</v>
      </c>
      <c r="B99" s="11" t="s">
        <v>171</v>
      </c>
      <c r="C99" s="23" t="s">
        <v>172</v>
      </c>
      <c r="D99" s="32">
        <f t="shared" si="2"/>
        <v>0</v>
      </c>
      <c r="E99" s="25"/>
      <c r="F99" s="25"/>
      <c r="G99" s="25"/>
      <c r="H99" s="25"/>
      <c r="I99" s="25"/>
    </row>
    <row r="100" spans="1:9" ht="15">
      <c r="A100" s="22">
        <v>11</v>
      </c>
      <c r="B100" s="11" t="s">
        <v>173</v>
      </c>
      <c r="C100" s="23" t="s">
        <v>174</v>
      </c>
      <c r="D100" s="32">
        <f t="shared" si="2"/>
        <v>0</v>
      </c>
      <c r="E100" s="25"/>
      <c r="F100" s="25"/>
      <c r="G100" s="25"/>
      <c r="H100" s="25"/>
      <c r="I100" s="25"/>
    </row>
    <row r="101" spans="1:9" ht="15">
      <c r="A101" s="22">
        <v>12</v>
      </c>
      <c r="B101" s="12" t="s">
        <v>361</v>
      </c>
      <c r="C101" s="24" t="s">
        <v>175</v>
      </c>
      <c r="D101" s="32">
        <f t="shared" si="2"/>
        <v>0</v>
      </c>
      <c r="E101" s="32">
        <f>SUM(E93:E100)</f>
        <v>0</v>
      </c>
      <c r="F101" s="32">
        <f>SUM(F93:F100)</f>
        <v>0</v>
      </c>
      <c r="G101" s="32">
        <f>SUM(G93:G100)</f>
        <v>0</v>
      </c>
      <c r="H101" s="32">
        <f>SUM(H93:H100)</f>
        <v>0</v>
      </c>
      <c r="I101" s="32">
        <f>SUM(I93:I100)</f>
        <v>0</v>
      </c>
    </row>
    <row r="102" spans="1:9" ht="15">
      <c r="A102" s="22">
        <v>13</v>
      </c>
      <c r="B102" s="29" t="s">
        <v>176</v>
      </c>
      <c r="C102" s="23" t="s">
        <v>177</v>
      </c>
      <c r="D102" s="32">
        <f t="shared" si="2"/>
        <v>0</v>
      </c>
      <c r="E102" s="25"/>
      <c r="F102" s="25"/>
      <c r="G102" s="25"/>
      <c r="H102" s="25"/>
      <c r="I102" s="25"/>
    </row>
    <row r="103" spans="1:9" ht="15">
      <c r="A103" s="22">
        <v>14</v>
      </c>
      <c r="B103" s="29" t="s">
        <v>178</v>
      </c>
      <c r="C103" s="23" t="s">
        <v>179</v>
      </c>
      <c r="D103" s="32">
        <f t="shared" si="2"/>
        <v>0</v>
      </c>
      <c r="E103" s="25"/>
      <c r="F103" s="25"/>
      <c r="G103" s="25"/>
      <c r="H103" s="25"/>
      <c r="I103" s="25"/>
    </row>
    <row r="104" spans="1:9" ht="25.5">
      <c r="A104" s="22">
        <v>15</v>
      </c>
      <c r="B104" s="29" t="s">
        <v>180</v>
      </c>
      <c r="C104" s="23" t="s">
        <v>181</v>
      </c>
      <c r="D104" s="32">
        <f t="shared" si="2"/>
        <v>0</v>
      </c>
      <c r="E104" s="25"/>
      <c r="F104" s="25"/>
      <c r="G104" s="25"/>
      <c r="H104" s="25"/>
      <c r="I104" s="25"/>
    </row>
    <row r="105" spans="1:9" ht="25.5">
      <c r="A105" s="22">
        <v>16</v>
      </c>
      <c r="B105" s="29" t="s">
        <v>182</v>
      </c>
      <c r="C105" s="23" t="s">
        <v>183</v>
      </c>
      <c r="D105" s="32">
        <f t="shared" si="2"/>
        <v>0</v>
      </c>
      <c r="E105" s="25"/>
      <c r="F105" s="25"/>
      <c r="G105" s="25"/>
      <c r="H105" s="25"/>
      <c r="I105" s="25"/>
    </row>
    <row r="106" spans="1:9" ht="25.5">
      <c r="A106" s="22">
        <v>17</v>
      </c>
      <c r="B106" s="29" t="s">
        <v>184</v>
      </c>
      <c r="C106" s="23" t="s">
        <v>185</v>
      </c>
      <c r="D106" s="32">
        <f t="shared" si="2"/>
        <v>0</v>
      </c>
      <c r="E106" s="25"/>
      <c r="F106" s="25"/>
      <c r="G106" s="25"/>
      <c r="H106" s="25"/>
      <c r="I106" s="25"/>
    </row>
    <row r="107" spans="1:9" ht="15">
      <c r="A107" s="22">
        <v>18</v>
      </c>
      <c r="B107" s="29" t="s">
        <v>186</v>
      </c>
      <c r="C107" s="23" t="s">
        <v>187</v>
      </c>
      <c r="D107" s="32">
        <f t="shared" si="2"/>
        <v>0</v>
      </c>
      <c r="E107" s="33">
        <f>SUM(E108:E115)</f>
        <v>0</v>
      </c>
      <c r="F107" s="33">
        <f>SUM(F108:F115)</f>
        <v>0</v>
      </c>
      <c r="G107" s="33">
        <f>SUM(G108:G115)</f>
        <v>0</v>
      </c>
      <c r="H107" s="33">
        <f>SUM(H108:H115)</f>
        <v>0</v>
      </c>
      <c r="I107" s="33">
        <f>SUM(I108:I115)</f>
        <v>0</v>
      </c>
    </row>
    <row r="108" spans="1:9" ht="15">
      <c r="A108" s="21"/>
      <c r="B108" s="9" t="s">
        <v>289</v>
      </c>
      <c r="C108" s="23" t="s">
        <v>295</v>
      </c>
      <c r="D108" s="32">
        <f t="shared" si="2"/>
        <v>0</v>
      </c>
      <c r="E108" s="25"/>
      <c r="F108" s="25"/>
      <c r="G108" s="25"/>
      <c r="H108" s="25"/>
      <c r="I108" s="25"/>
    </row>
    <row r="109" spans="1:9" ht="15">
      <c r="A109" s="21"/>
      <c r="B109" s="9" t="s">
        <v>290</v>
      </c>
      <c r="C109" s="23" t="s">
        <v>296</v>
      </c>
      <c r="D109" s="32">
        <f t="shared" si="2"/>
        <v>0</v>
      </c>
      <c r="E109" s="25"/>
      <c r="F109" s="25"/>
      <c r="G109" s="25"/>
      <c r="H109" s="25"/>
      <c r="I109" s="25"/>
    </row>
    <row r="110" spans="1:9" ht="15">
      <c r="A110" s="21"/>
      <c r="B110" s="9" t="s">
        <v>291</v>
      </c>
      <c r="C110" s="23" t="s">
        <v>297</v>
      </c>
      <c r="D110" s="32">
        <f t="shared" si="2"/>
        <v>0</v>
      </c>
      <c r="E110" s="25"/>
      <c r="F110" s="25"/>
      <c r="G110" s="25"/>
      <c r="H110" s="25"/>
      <c r="I110" s="25"/>
    </row>
    <row r="111" spans="1:9" ht="15">
      <c r="A111" s="21"/>
      <c r="B111" s="9" t="s">
        <v>292</v>
      </c>
      <c r="C111" s="23" t="s">
        <v>298</v>
      </c>
      <c r="D111" s="32">
        <f t="shared" si="2"/>
        <v>0</v>
      </c>
      <c r="E111" s="25"/>
      <c r="F111" s="25"/>
      <c r="G111" s="25"/>
      <c r="H111" s="25"/>
      <c r="I111" s="25"/>
    </row>
    <row r="112" spans="1:9" ht="15">
      <c r="A112" s="21"/>
      <c r="B112" s="9" t="s">
        <v>293</v>
      </c>
      <c r="C112" s="23" t="s">
        <v>355</v>
      </c>
      <c r="D112" s="32">
        <f t="shared" si="2"/>
        <v>0</v>
      </c>
      <c r="E112" s="25"/>
      <c r="F112" s="25"/>
      <c r="G112" s="25"/>
      <c r="H112" s="25"/>
      <c r="I112" s="25"/>
    </row>
    <row r="113" spans="1:9" ht="15">
      <c r="A113" s="21"/>
      <c r="B113" s="9" t="s">
        <v>354</v>
      </c>
      <c r="C113" s="23" t="s">
        <v>357</v>
      </c>
      <c r="D113" s="32">
        <f t="shared" si="2"/>
        <v>0</v>
      </c>
      <c r="E113" s="25"/>
      <c r="F113" s="25"/>
      <c r="G113" s="25"/>
      <c r="H113" s="25"/>
      <c r="I113" s="25"/>
    </row>
    <row r="114" spans="1:9" ht="15">
      <c r="A114" s="21"/>
      <c r="B114" s="9" t="s">
        <v>356</v>
      </c>
      <c r="C114" s="23" t="s">
        <v>358</v>
      </c>
      <c r="D114" s="32">
        <f t="shared" si="2"/>
        <v>0</v>
      </c>
      <c r="E114" s="25"/>
      <c r="F114" s="25"/>
      <c r="G114" s="25"/>
      <c r="H114" s="25"/>
      <c r="I114" s="25"/>
    </row>
    <row r="115" spans="1:9" ht="15">
      <c r="A115" s="21"/>
      <c r="B115" s="27" t="s">
        <v>527</v>
      </c>
      <c r="C115" s="23" t="s">
        <v>299</v>
      </c>
      <c r="D115" s="32">
        <f t="shared" si="2"/>
        <v>0</v>
      </c>
      <c r="E115" s="25"/>
      <c r="F115" s="25"/>
      <c r="G115" s="25"/>
      <c r="H115" s="25"/>
      <c r="I115" s="25"/>
    </row>
    <row r="116" spans="1:9" ht="25.5">
      <c r="A116" s="21">
        <v>19</v>
      </c>
      <c r="B116" s="29" t="s">
        <v>188</v>
      </c>
      <c r="C116" s="23" t="s">
        <v>189</v>
      </c>
      <c r="D116" s="32">
        <f t="shared" si="2"/>
        <v>0</v>
      </c>
      <c r="E116" s="25"/>
      <c r="F116" s="25"/>
      <c r="G116" s="25"/>
      <c r="H116" s="25"/>
      <c r="I116" s="25"/>
    </row>
    <row r="117" spans="1:9" ht="25.5">
      <c r="A117" s="21">
        <v>20</v>
      </c>
      <c r="B117" s="29" t="s">
        <v>190</v>
      </c>
      <c r="C117" s="23" t="s">
        <v>191</v>
      </c>
      <c r="D117" s="32">
        <f t="shared" si="2"/>
        <v>0</v>
      </c>
      <c r="E117" s="25"/>
      <c r="F117" s="25"/>
      <c r="G117" s="25"/>
      <c r="H117" s="25"/>
      <c r="I117" s="25"/>
    </row>
    <row r="118" spans="1:9" ht="15">
      <c r="A118" s="21">
        <v>21</v>
      </c>
      <c r="B118" s="29" t="s">
        <v>192</v>
      </c>
      <c r="C118" s="23" t="s">
        <v>193</v>
      </c>
      <c r="D118" s="32">
        <f t="shared" si="2"/>
        <v>0</v>
      </c>
      <c r="E118" s="25"/>
      <c r="F118" s="25"/>
      <c r="G118" s="25"/>
      <c r="H118" s="25"/>
      <c r="I118" s="25"/>
    </row>
    <row r="119" spans="1:9" ht="15">
      <c r="A119" s="21">
        <v>22</v>
      </c>
      <c r="B119" s="30" t="s">
        <v>194</v>
      </c>
      <c r="C119" s="23" t="s">
        <v>195</v>
      </c>
      <c r="D119" s="32">
        <f t="shared" si="2"/>
        <v>0</v>
      </c>
      <c r="E119" s="25"/>
      <c r="F119" s="25"/>
      <c r="G119" s="25"/>
      <c r="H119" s="25"/>
      <c r="I119" s="25"/>
    </row>
    <row r="120" spans="1:9" ht="15">
      <c r="A120" s="21">
        <v>23</v>
      </c>
      <c r="B120" s="29" t="s">
        <v>196</v>
      </c>
      <c r="C120" s="23" t="s">
        <v>197</v>
      </c>
      <c r="D120" s="32">
        <f t="shared" si="2"/>
        <v>0</v>
      </c>
      <c r="E120" s="25"/>
      <c r="F120" s="25"/>
      <c r="G120" s="25"/>
      <c r="H120" s="25"/>
      <c r="I120" s="25"/>
    </row>
    <row r="121" spans="1:9" ht="15">
      <c r="A121" s="21">
        <v>24</v>
      </c>
      <c r="B121" s="30" t="s">
        <v>198</v>
      </c>
      <c r="C121" s="23" t="s">
        <v>199</v>
      </c>
      <c r="D121" s="32">
        <f t="shared" si="2"/>
        <v>0</v>
      </c>
      <c r="E121" s="25"/>
      <c r="F121" s="25"/>
      <c r="G121" s="25"/>
      <c r="H121" s="25"/>
      <c r="I121" s="25"/>
    </row>
    <row r="122" spans="1:9" ht="15">
      <c r="A122" s="21">
        <v>25</v>
      </c>
      <c r="B122" s="12" t="s">
        <v>362</v>
      </c>
      <c r="C122" s="24" t="s">
        <v>200</v>
      </c>
      <c r="D122" s="32">
        <f t="shared" si="2"/>
        <v>0</v>
      </c>
      <c r="E122" s="32">
        <f>E102+E103+E104+E105+E106+E107+E116+E117+E118+E119+E120+E121</f>
        <v>0</v>
      </c>
      <c r="F122" s="32">
        <f>F102+F103+F104+F105+F106+F107+F116+F117+F118+F119+F120+F121</f>
        <v>0</v>
      </c>
      <c r="G122" s="32">
        <f>G102+G103+G104+G105+G106+G107+G116+G117+G118+G119+G120+G121</f>
        <v>0</v>
      </c>
      <c r="H122" s="32">
        <f>H102+H103+H104+H105+H106+H107+H116+H117+H118+H119+H120+H121</f>
        <v>0</v>
      </c>
      <c r="I122" s="32">
        <f>I102+I103+I104+I105+I106+I107+I116+I117+I118+I119+I120+I121</f>
        <v>0</v>
      </c>
    </row>
    <row r="123" spans="1:9" ht="15">
      <c r="A123" s="21">
        <v>26</v>
      </c>
      <c r="B123" s="31" t="s">
        <v>201</v>
      </c>
      <c r="C123" s="23" t="s">
        <v>202</v>
      </c>
      <c r="D123" s="32">
        <f t="shared" si="2"/>
        <v>0</v>
      </c>
      <c r="E123" s="25"/>
      <c r="F123" s="25"/>
      <c r="G123" s="25"/>
      <c r="H123" s="25"/>
      <c r="I123" s="25"/>
    </row>
    <row r="124" spans="1:9" ht="15">
      <c r="A124" s="21">
        <v>27</v>
      </c>
      <c r="B124" s="31" t="s">
        <v>203</v>
      </c>
      <c r="C124" s="23" t="s">
        <v>204</v>
      </c>
      <c r="D124" s="32">
        <f t="shared" si="2"/>
        <v>0</v>
      </c>
      <c r="E124" s="25"/>
      <c r="F124" s="25"/>
      <c r="G124" s="25"/>
      <c r="H124" s="25"/>
      <c r="I124" s="25"/>
    </row>
    <row r="125" spans="1:9" ht="15">
      <c r="A125" s="21">
        <v>28</v>
      </c>
      <c r="B125" s="31" t="s">
        <v>205</v>
      </c>
      <c r="C125" s="23" t="s">
        <v>206</v>
      </c>
      <c r="D125" s="32">
        <f t="shared" si="2"/>
        <v>0</v>
      </c>
      <c r="E125" s="25"/>
      <c r="F125" s="25"/>
      <c r="G125" s="25"/>
      <c r="H125" s="25"/>
      <c r="I125" s="25"/>
    </row>
    <row r="126" spans="1:9" ht="15">
      <c r="A126" s="21">
        <v>29</v>
      </c>
      <c r="B126" s="31" t="s">
        <v>207</v>
      </c>
      <c r="C126" s="23" t="s">
        <v>208</v>
      </c>
      <c r="D126" s="32">
        <f t="shared" si="2"/>
        <v>0</v>
      </c>
      <c r="E126" s="25"/>
      <c r="F126" s="25"/>
      <c r="G126" s="25"/>
      <c r="H126" s="25"/>
      <c r="I126" s="25"/>
    </row>
    <row r="127" spans="1:9" ht="15">
      <c r="A127" s="21">
        <v>30</v>
      </c>
      <c r="B127" s="14" t="s">
        <v>209</v>
      </c>
      <c r="C127" s="23" t="s">
        <v>210</v>
      </c>
      <c r="D127" s="32">
        <f t="shared" si="2"/>
        <v>0</v>
      </c>
      <c r="E127" s="25"/>
      <c r="F127" s="25"/>
      <c r="G127" s="25"/>
      <c r="H127" s="25"/>
      <c r="I127" s="25"/>
    </row>
    <row r="128" spans="1:9" ht="15">
      <c r="A128" s="21">
        <v>31</v>
      </c>
      <c r="B128" s="14" t="s">
        <v>211</v>
      </c>
      <c r="C128" s="23" t="s">
        <v>212</v>
      </c>
      <c r="D128" s="32">
        <f t="shared" si="2"/>
        <v>0</v>
      </c>
      <c r="E128" s="25"/>
      <c r="F128" s="25"/>
      <c r="G128" s="25"/>
      <c r="H128" s="25"/>
      <c r="I128" s="25"/>
    </row>
    <row r="129" spans="1:9" ht="15">
      <c r="A129" s="21">
        <v>32</v>
      </c>
      <c r="B129" s="14" t="s">
        <v>213</v>
      </c>
      <c r="C129" s="23" t="s">
        <v>214</v>
      </c>
      <c r="D129" s="32">
        <f t="shared" si="2"/>
        <v>0</v>
      </c>
      <c r="E129" s="25"/>
      <c r="F129" s="25"/>
      <c r="G129" s="25"/>
      <c r="H129" s="25"/>
      <c r="I129" s="25"/>
    </row>
    <row r="130" spans="1:9" ht="15">
      <c r="A130" s="21">
        <v>33</v>
      </c>
      <c r="B130" s="15" t="s">
        <v>363</v>
      </c>
      <c r="C130" s="24" t="s">
        <v>215</v>
      </c>
      <c r="D130" s="32">
        <f t="shared" si="2"/>
        <v>0</v>
      </c>
      <c r="E130" s="32">
        <f>SUM(E123:E129)</f>
        <v>0</v>
      </c>
      <c r="F130" s="32">
        <f>SUM(F123:F129)</f>
        <v>0</v>
      </c>
      <c r="G130" s="32">
        <f>SUM(G123:G129)</f>
        <v>0</v>
      </c>
      <c r="H130" s="32">
        <f>SUM(H123:H129)</f>
        <v>0</v>
      </c>
      <c r="I130" s="32">
        <f>SUM(I123:I129)</f>
        <v>0</v>
      </c>
    </row>
    <row r="131" spans="1:9" ht="15">
      <c r="A131" s="21">
        <v>34</v>
      </c>
      <c r="B131" s="11" t="s">
        <v>216</v>
      </c>
      <c r="C131" s="23" t="s">
        <v>217</v>
      </c>
      <c r="D131" s="32">
        <f t="shared" si="2"/>
        <v>0</v>
      </c>
      <c r="E131" s="25"/>
      <c r="F131" s="25"/>
      <c r="G131" s="25"/>
      <c r="H131" s="25"/>
      <c r="I131" s="25"/>
    </row>
    <row r="132" spans="1:9" ht="15">
      <c r="A132" s="21">
        <v>35</v>
      </c>
      <c r="B132" s="11" t="s">
        <v>218</v>
      </c>
      <c r="C132" s="23" t="s">
        <v>219</v>
      </c>
      <c r="D132" s="32">
        <f t="shared" si="2"/>
        <v>0</v>
      </c>
      <c r="E132" s="25"/>
      <c r="F132" s="25"/>
      <c r="G132" s="25"/>
      <c r="H132" s="25"/>
      <c r="I132" s="25"/>
    </row>
    <row r="133" spans="1:9" ht="15">
      <c r="A133" s="21">
        <v>36</v>
      </c>
      <c r="B133" s="11" t="s">
        <v>220</v>
      </c>
      <c r="C133" s="23" t="s">
        <v>221</v>
      </c>
      <c r="D133" s="32">
        <f t="shared" si="2"/>
        <v>0</v>
      </c>
      <c r="E133" s="25"/>
      <c r="F133" s="25"/>
      <c r="G133" s="25"/>
      <c r="H133" s="25"/>
      <c r="I133" s="25"/>
    </row>
    <row r="134" spans="1:9" ht="15">
      <c r="A134" s="21">
        <v>37</v>
      </c>
      <c r="B134" s="11" t="s">
        <v>222</v>
      </c>
      <c r="C134" s="23" t="s">
        <v>223</v>
      </c>
      <c r="D134" s="32">
        <f t="shared" si="2"/>
        <v>0</v>
      </c>
      <c r="E134" s="25"/>
      <c r="F134" s="25"/>
      <c r="G134" s="25"/>
      <c r="H134" s="25"/>
      <c r="I134" s="25"/>
    </row>
    <row r="135" spans="1:9" ht="15">
      <c r="A135" s="21">
        <v>38</v>
      </c>
      <c r="B135" s="12" t="s">
        <v>364</v>
      </c>
      <c r="C135" s="24" t="s">
        <v>224</v>
      </c>
      <c r="D135" s="32">
        <f t="shared" si="2"/>
        <v>0</v>
      </c>
      <c r="E135" s="32">
        <f>SUM(E131:E134)</f>
        <v>0</v>
      </c>
      <c r="F135" s="32">
        <f>SUM(F131:F134)</f>
        <v>0</v>
      </c>
      <c r="G135" s="32">
        <f>SUM(G131:G134)</f>
        <v>0</v>
      </c>
      <c r="H135" s="32">
        <f>SUM(H131:H134)</f>
        <v>0</v>
      </c>
      <c r="I135" s="32">
        <f>SUM(I131:I134)</f>
        <v>0</v>
      </c>
    </row>
    <row r="136" spans="1:9" ht="25.5">
      <c r="A136" s="21">
        <v>39</v>
      </c>
      <c r="B136" s="11" t="s">
        <v>225</v>
      </c>
      <c r="C136" s="23" t="s">
        <v>226</v>
      </c>
      <c r="D136" s="32">
        <f t="shared" si="2"/>
        <v>0</v>
      </c>
      <c r="E136" s="25"/>
      <c r="F136" s="25"/>
      <c r="G136" s="25"/>
      <c r="H136" s="25"/>
      <c r="I136" s="25"/>
    </row>
    <row r="137" spans="1:9" ht="25.5">
      <c r="A137" s="21">
        <v>40</v>
      </c>
      <c r="B137" s="11" t="s">
        <v>227</v>
      </c>
      <c r="C137" s="23" t="s">
        <v>228</v>
      </c>
      <c r="D137" s="32">
        <f t="shared" si="2"/>
        <v>0</v>
      </c>
      <c r="E137" s="25"/>
      <c r="F137" s="25"/>
      <c r="G137" s="25"/>
      <c r="H137" s="25"/>
      <c r="I137" s="25"/>
    </row>
    <row r="138" spans="1:9" ht="25.5">
      <c r="A138" s="21">
        <v>41</v>
      </c>
      <c r="B138" s="11" t="s">
        <v>229</v>
      </c>
      <c r="C138" s="23" t="s">
        <v>230</v>
      </c>
      <c r="D138" s="32">
        <f t="shared" si="2"/>
        <v>0</v>
      </c>
      <c r="E138" s="25"/>
      <c r="F138" s="25"/>
      <c r="G138" s="25"/>
      <c r="H138" s="25"/>
      <c r="I138" s="25"/>
    </row>
    <row r="139" spans="1:9" ht="15">
      <c r="A139" s="21">
        <v>42</v>
      </c>
      <c r="B139" s="11" t="s">
        <v>231</v>
      </c>
      <c r="C139" s="23" t="s">
        <v>232</v>
      </c>
      <c r="D139" s="32">
        <f t="shared" si="2"/>
        <v>0</v>
      </c>
      <c r="E139" s="25"/>
      <c r="F139" s="25"/>
      <c r="G139" s="25"/>
      <c r="H139" s="25"/>
      <c r="I139" s="25"/>
    </row>
    <row r="140" spans="1:9" ht="25.5">
      <c r="A140" s="21">
        <v>43</v>
      </c>
      <c r="B140" s="11" t="s">
        <v>233</v>
      </c>
      <c r="C140" s="23" t="s">
        <v>234</v>
      </c>
      <c r="D140" s="32">
        <f t="shared" si="2"/>
        <v>0</v>
      </c>
      <c r="E140" s="25"/>
      <c r="F140" s="25"/>
      <c r="G140" s="25"/>
      <c r="H140" s="25"/>
      <c r="I140" s="25"/>
    </row>
    <row r="141" spans="1:9" ht="25.5">
      <c r="A141" s="21">
        <v>44</v>
      </c>
      <c r="B141" s="11" t="s">
        <v>235</v>
      </c>
      <c r="C141" s="23" t="s">
        <v>236</v>
      </c>
      <c r="D141" s="32">
        <f t="shared" si="2"/>
        <v>0</v>
      </c>
      <c r="E141" s="25"/>
      <c r="F141" s="25"/>
      <c r="G141" s="25"/>
      <c r="H141" s="25"/>
      <c r="I141" s="25"/>
    </row>
    <row r="142" spans="1:9" ht="15">
      <c r="A142" s="21">
        <v>45</v>
      </c>
      <c r="B142" s="11" t="s">
        <v>237</v>
      </c>
      <c r="C142" s="23" t="s">
        <v>238</v>
      </c>
      <c r="D142" s="32">
        <f t="shared" si="2"/>
        <v>0</v>
      </c>
      <c r="E142" s="25"/>
      <c r="F142" s="25"/>
      <c r="G142" s="25"/>
      <c r="H142" s="25"/>
      <c r="I142" s="25"/>
    </row>
    <row r="143" spans="1:9" ht="15">
      <c r="A143" s="21">
        <v>46</v>
      </c>
      <c r="B143" s="11" t="s">
        <v>239</v>
      </c>
      <c r="C143" s="23" t="s">
        <v>240</v>
      </c>
      <c r="D143" s="32">
        <f t="shared" si="2"/>
        <v>0</v>
      </c>
      <c r="E143" s="25"/>
      <c r="F143" s="25"/>
      <c r="G143" s="25"/>
      <c r="H143" s="25"/>
      <c r="I143" s="25"/>
    </row>
    <row r="144" spans="1:9" ht="15.75" thickBot="1">
      <c r="A144" s="21">
        <v>47</v>
      </c>
      <c r="B144" s="37" t="s">
        <v>365</v>
      </c>
      <c r="C144" s="38" t="s">
        <v>241</v>
      </c>
      <c r="D144" s="32">
        <f t="shared" si="2"/>
        <v>0</v>
      </c>
      <c r="E144" s="39">
        <f>SUM(E136:E143)</f>
        <v>0</v>
      </c>
      <c r="F144" s="39">
        <f>SUM(F136:F143)</f>
        <v>0</v>
      </c>
      <c r="G144" s="39">
        <f>SUM(G136:G143)</f>
        <v>0</v>
      </c>
      <c r="H144" s="39">
        <f>SUM(H136:H143)</f>
        <v>0</v>
      </c>
      <c r="I144" s="39">
        <f>SUM(I136:I143)</f>
        <v>0</v>
      </c>
    </row>
    <row r="145" spans="1:9" ht="15.75" thickBot="1">
      <c r="A145" s="21">
        <v>48</v>
      </c>
      <c r="B145" s="42" t="s">
        <v>366</v>
      </c>
      <c r="C145" s="43" t="s">
        <v>242</v>
      </c>
      <c r="D145" s="32">
        <f t="shared" si="2"/>
        <v>7373</v>
      </c>
      <c r="E145" s="53">
        <f>E90+E91+E92+E101+E122+E130+E135+E144</f>
        <v>0</v>
      </c>
      <c r="F145" s="53">
        <f>F90+F91+F92+F101+F122+F130+F135+F144</f>
        <v>7373</v>
      </c>
      <c r="G145" s="53">
        <f>G90+G91+G92+G101+G122+G130+G135+G144</f>
        <v>0</v>
      </c>
      <c r="H145" s="53">
        <f>H90+H91+H92+H101+H122+H130+H135+H144</f>
        <v>0</v>
      </c>
      <c r="I145" s="53">
        <f>I90+I91+I92+I101+I122+I130+I135+I144</f>
        <v>0</v>
      </c>
    </row>
    <row r="146" spans="1:9" ht="15">
      <c r="A146" s="21">
        <v>49</v>
      </c>
      <c r="B146" s="40" t="s">
        <v>252</v>
      </c>
      <c r="C146" s="44" t="s">
        <v>262</v>
      </c>
      <c r="D146" s="32">
        <f t="shared" si="2"/>
        <v>0</v>
      </c>
      <c r="E146" s="41"/>
      <c r="F146" s="41"/>
      <c r="G146" s="41"/>
      <c r="H146" s="41"/>
      <c r="I146" s="41"/>
    </row>
    <row r="147" spans="1:9" ht="15">
      <c r="A147" s="21">
        <v>50</v>
      </c>
      <c r="B147" s="35" t="s">
        <v>253</v>
      </c>
      <c r="C147" s="45" t="s">
        <v>263</v>
      </c>
      <c r="D147" s="32">
        <f t="shared" si="2"/>
        <v>0</v>
      </c>
      <c r="E147" s="36"/>
      <c r="F147" s="36"/>
      <c r="G147" s="36"/>
      <c r="H147" s="36"/>
      <c r="I147" s="36"/>
    </row>
    <row r="148" spans="1:9" ht="15">
      <c r="A148" s="21">
        <v>51</v>
      </c>
      <c r="B148" s="34" t="s">
        <v>246</v>
      </c>
      <c r="C148" s="44" t="s">
        <v>255</v>
      </c>
      <c r="D148" s="32">
        <f t="shared" si="2"/>
        <v>0</v>
      </c>
      <c r="E148" s="36"/>
      <c r="F148" s="36"/>
      <c r="G148" s="36"/>
      <c r="H148" s="36"/>
      <c r="I148" s="36"/>
    </row>
    <row r="149" spans="1:9" ht="15">
      <c r="A149" s="21">
        <v>52</v>
      </c>
      <c r="B149" s="34" t="s">
        <v>247</v>
      </c>
      <c r="C149" s="45" t="s">
        <v>256</v>
      </c>
      <c r="D149" s="32">
        <f t="shared" si="2"/>
        <v>0</v>
      </c>
      <c r="E149" s="36"/>
      <c r="F149" s="36"/>
      <c r="G149" s="36"/>
      <c r="H149" s="36"/>
      <c r="I149" s="36"/>
    </row>
    <row r="150" spans="1:9" ht="15">
      <c r="A150" s="21">
        <v>53</v>
      </c>
      <c r="B150" s="34" t="s">
        <v>248</v>
      </c>
      <c r="C150" s="44" t="s">
        <v>257</v>
      </c>
      <c r="D150" s="32">
        <f t="shared" si="2"/>
        <v>7373</v>
      </c>
      <c r="E150" s="36">
        <v>7373</v>
      </c>
      <c r="F150" s="36"/>
      <c r="G150" s="36"/>
      <c r="H150" s="36"/>
      <c r="I150" s="36"/>
    </row>
    <row r="151" spans="1:9" ht="15">
      <c r="A151" s="21">
        <v>54</v>
      </c>
      <c r="B151" s="34" t="s">
        <v>249</v>
      </c>
      <c r="C151" s="45" t="s">
        <v>258</v>
      </c>
      <c r="D151" s="32">
        <f t="shared" si="2"/>
        <v>0</v>
      </c>
      <c r="E151" s="36"/>
      <c r="F151" s="36"/>
      <c r="G151" s="36"/>
      <c r="H151" s="36"/>
      <c r="I151" s="36"/>
    </row>
    <row r="152" spans="1:9" ht="15">
      <c r="A152" s="21">
        <v>55</v>
      </c>
      <c r="B152" s="34" t="s">
        <v>250</v>
      </c>
      <c r="C152" s="44" t="s">
        <v>259</v>
      </c>
      <c r="D152" s="32">
        <f t="shared" si="2"/>
        <v>0</v>
      </c>
      <c r="E152" s="36"/>
      <c r="F152" s="36"/>
      <c r="G152" s="36"/>
      <c r="H152" s="36"/>
      <c r="I152" s="36"/>
    </row>
    <row r="153" spans="1:9" ht="15">
      <c r="A153" s="21">
        <v>56</v>
      </c>
      <c r="B153" s="34" t="s">
        <v>251</v>
      </c>
      <c r="C153" s="45" t="s">
        <v>260</v>
      </c>
      <c r="D153" s="32">
        <f t="shared" si="2"/>
        <v>0</v>
      </c>
      <c r="E153" s="36"/>
      <c r="F153" s="36"/>
      <c r="G153" s="36"/>
      <c r="H153" s="36"/>
      <c r="I153" s="36"/>
    </row>
    <row r="154" spans="1:9" ht="15">
      <c r="A154" s="21">
        <v>57</v>
      </c>
      <c r="B154" s="35" t="s">
        <v>367</v>
      </c>
      <c r="C154" s="45" t="s">
        <v>261</v>
      </c>
      <c r="D154" s="32">
        <f>SUM(E154:I154)</f>
        <v>7373</v>
      </c>
      <c r="E154" s="46">
        <f>SUM(E146:E153)</f>
        <v>7373</v>
      </c>
      <c r="F154" s="46">
        <f>SUM(F146:F153)</f>
        <v>0</v>
      </c>
      <c r="G154" s="46">
        <f>SUM(G146:G153)</f>
        <v>0</v>
      </c>
      <c r="H154" s="46">
        <f>SUM(H146:H153)</f>
        <v>0</v>
      </c>
      <c r="I154" s="46">
        <f>SUM(I146:I153)</f>
        <v>0</v>
      </c>
    </row>
    <row r="155" spans="1:9" ht="15">
      <c r="A155" s="21">
        <v>58</v>
      </c>
      <c r="B155" s="35" t="s">
        <v>254</v>
      </c>
      <c r="C155" s="45" t="s">
        <v>264</v>
      </c>
      <c r="D155" s="32">
        <f>SUM(E155:I155)</f>
        <v>0</v>
      </c>
      <c r="E155" s="36"/>
      <c r="F155" s="36"/>
      <c r="G155" s="36"/>
      <c r="H155" s="36"/>
      <c r="I155" s="36"/>
    </row>
    <row r="156" spans="1:9" ht="15.75" thickBot="1">
      <c r="A156" s="21">
        <v>59</v>
      </c>
      <c r="B156" s="47" t="s">
        <v>368</v>
      </c>
      <c r="C156" s="48" t="s">
        <v>265</v>
      </c>
      <c r="D156" s="32">
        <f>SUM(E156:I156)</f>
        <v>7373</v>
      </c>
      <c r="E156" s="49">
        <f>SUM(E154:E155)</f>
        <v>7373</v>
      </c>
      <c r="F156" s="49">
        <f>SUM(F154:F155)</f>
        <v>0</v>
      </c>
      <c r="G156" s="49">
        <f>SUM(G154:G155)</f>
        <v>0</v>
      </c>
      <c r="H156" s="49">
        <f>SUM(H154:H155)</f>
        <v>0</v>
      </c>
      <c r="I156" s="49">
        <f>SUM(I154:I155)</f>
        <v>0</v>
      </c>
    </row>
    <row r="157" spans="1:9" ht="15.75" thickBot="1">
      <c r="A157" s="250">
        <v>60</v>
      </c>
      <c r="B157" s="251" t="s">
        <v>369</v>
      </c>
      <c r="C157" s="252"/>
      <c r="D157" s="253">
        <f>SUM(E157:I157)</f>
        <v>14746</v>
      </c>
      <c r="E157" s="254">
        <f>E145+E156</f>
        <v>7373</v>
      </c>
      <c r="F157" s="254">
        <f>F145+F156</f>
        <v>7373</v>
      </c>
      <c r="G157" s="254">
        <f>G145+G156</f>
        <v>0</v>
      </c>
      <c r="H157" s="254">
        <f>H145+H156</f>
        <v>0</v>
      </c>
      <c r="I157" s="254">
        <f>I145+I156</f>
        <v>0</v>
      </c>
    </row>
    <row r="158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140625" style="120" customWidth="1"/>
    <col min="2" max="2" width="51.140625" style="120" customWidth="1"/>
    <col min="3" max="3" width="12.57421875" style="120" customWidth="1"/>
    <col min="4" max="4" width="10.00390625" style="120" customWidth="1"/>
    <col min="5" max="5" width="10.28125" style="120" customWidth="1"/>
    <col min="6" max="6" width="9.7109375" style="120" customWidth="1"/>
    <col min="7" max="7" width="9.57421875" style="120" customWidth="1"/>
    <col min="8" max="8" width="10.140625" style="120" customWidth="1"/>
    <col min="9" max="10" width="9.421875" style="120" customWidth="1"/>
    <col min="11" max="11" width="9.57421875" style="120" bestFit="1" customWidth="1"/>
    <col min="12" max="12" width="10.7109375" style="120" bestFit="1" customWidth="1"/>
    <col min="13" max="13" width="9.421875" style="120" customWidth="1"/>
    <col min="14" max="15" width="9.57421875" style="120" customWidth="1"/>
    <col min="16" max="16" width="10.140625" style="120" customWidth="1"/>
    <col min="17" max="16384" width="9.140625" style="120" customWidth="1"/>
  </cols>
  <sheetData>
    <row r="1" spans="2:15" ht="12.75">
      <c r="B1" s="143"/>
      <c r="C1" s="121" t="s">
        <v>452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12.75">
      <c r="B2" s="144"/>
      <c r="C2" s="121" t="s">
        <v>584</v>
      </c>
      <c r="D2" s="143"/>
      <c r="E2" s="143"/>
      <c r="F2" s="143"/>
      <c r="G2" s="142" t="s">
        <v>453</v>
      </c>
      <c r="H2" s="143"/>
      <c r="I2" s="143"/>
      <c r="J2" s="143"/>
      <c r="K2" s="143"/>
      <c r="L2" s="143"/>
      <c r="M2" s="143"/>
      <c r="N2" s="143"/>
      <c r="O2" s="143"/>
    </row>
    <row r="3" spans="2:15" ht="12.75">
      <c r="B3" s="144"/>
      <c r="C3" s="121" t="s">
        <v>454</v>
      </c>
      <c r="D3" s="143"/>
      <c r="E3" s="143"/>
      <c r="F3" s="143"/>
      <c r="G3" s="116" t="s">
        <v>634</v>
      </c>
      <c r="H3" s="143"/>
      <c r="I3" s="143"/>
      <c r="J3" s="143"/>
      <c r="K3" s="143"/>
      <c r="L3" s="143"/>
      <c r="M3" s="143"/>
      <c r="N3" s="143"/>
      <c r="O3" s="143"/>
    </row>
    <row r="4" spans="2:15" ht="12.75">
      <c r="B4" s="143"/>
      <c r="C4" s="143"/>
      <c r="D4" s="143"/>
      <c r="E4" s="143"/>
      <c r="F4" s="143"/>
      <c r="G4" s="127" t="s">
        <v>350</v>
      </c>
      <c r="H4" s="143"/>
      <c r="I4" s="143"/>
      <c r="J4" s="143"/>
      <c r="K4" s="143"/>
      <c r="L4" s="143"/>
      <c r="M4" s="143"/>
      <c r="N4" s="143"/>
      <c r="O4" s="143"/>
    </row>
    <row r="5" spans="2:15" ht="12.75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6" ht="12.75">
      <c r="A6" s="125">
        <v>1</v>
      </c>
      <c r="B6" s="175" t="s">
        <v>455</v>
      </c>
      <c r="C6" s="175" t="s">
        <v>345</v>
      </c>
      <c r="D6" s="174" t="s">
        <v>456</v>
      </c>
      <c r="E6" s="174" t="s">
        <v>457</v>
      </c>
      <c r="F6" s="174" t="s">
        <v>458</v>
      </c>
      <c r="G6" s="174" t="s">
        <v>459</v>
      </c>
      <c r="H6" s="174" t="s">
        <v>460</v>
      </c>
      <c r="I6" s="174" t="s">
        <v>461</v>
      </c>
      <c r="J6" s="174" t="s">
        <v>462</v>
      </c>
      <c r="K6" s="174" t="s">
        <v>463</v>
      </c>
      <c r="L6" s="174" t="s">
        <v>464</v>
      </c>
      <c r="M6" s="174" t="s">
        <v>465</v>
      </c>
      <c r="N6" s="174" t="s">
        <v>466</v>
      </c>
      <c r="O6" s="174" t="s">
        <v>467</v>
      </c>
      <c r="P6" s="173" t="s">
        <v>468</v>
      </c>
    </row>
    <row r="7" spans="1:16" ht="12.75">
      <c r="A7" s="125">
        <v>2</v>
      </c>
      <c r="B7" s="150" t="s">
        <v>424</v>
      </c>
      <c r="C7" s="151">
        <f>2d!D8</f>
        <v>355223</v>
      </c>
      <c r="D7" s="146">
        <f aca="true" t="shared" si="0" ref="D7:D13">C7/12</f>
        <v>29601.916666666668</v>
      </c>
      <c r="E7" s="146">
        <f aca="true" t="shared" si="1" ref="E7:E13">C7/12</f>
        <v>29601.916666666668</v>
      </c>
      <c r="F7" s="146">
        <f aca="true" t="shared" si="2" ref="F7:F13">C7/12</f>
        <v>29601.916666666668</v>
      </c>
      <c r="G7" s="146">
        <f aca="true" t="shared" si="3" ref="G7:G13">C7/12</f>
        <v>29601.916666666668</v>
      </c>
      <c r="H7" s="146">
        <f aca="true" t="shared" si="4" ref="H7:H13">C7/12</f>
        <v>29601.916666666668</v>
      </c>
      <c r="I7" s="146">
        <f aca="true" t="shared" si="5" ref="I7:I13">C7/12</f>
        <v>29601.916666666668</v>
      </c>
      <c r="J7" s="146">
        <f aca="true" t="shared" si="6" ref="J7:J13">C7/12</f>
        <v>29601.916666666668</v>
      </c>
      <c r="K7" s="146">
        <f aca="true" t="shared" si="7" ref="K7:K13">C7/12</f>
        <v>29601.916666666668</v>
      </c>
      <c r="L7" s="146">
        <f aca="true" t="shared" si="8" ref="L7:L13">C7/12</f>
        <v>29601.916666666668</v>
      </c>
      <c r="M7" s="146">
        <f aca="true" t="shared" si="9" ref="M7:M13">C7/12</f>
        <v>29601.916666666668</v>
      </c>
      <c r="N7" s="146">
        <f aca="true" t="shared" si="10" ref="N7:N13">C7/12</f>
        <v>29601.916666666668</v>
      </c>
      <c r="O7" s="146">
        <f aca="true" t="shared" si="11" ref="O7:O13">C7/12</f>
        <v>29601.916666666668</v>
      </c>
      <c r="P7" s="160">
        <f aca="true" t="shared" si="12" ref="P7:P30">SUM(D7:O7)</f>
        <v>355223.00000000006</v>
      </c>
    </row>
    <row r="8" spans="1:16" ht="12.75">
      <c r="A8" s="125">
        <v>3</v>
      </c>
      <c r="B8" s="150" t="s">
        <v>469</v>
      </c>
      <c r="C8" s="151">
        <f>2d!D9</f>
        <v>88062</v>
      </c>
      <c r="D8" s="146">
        <f t="shared" si="0"/>
        <v>7338.5</v>
      </c>
      <c r="E8" s="146">
        <f t="shared" si="1"/>
        <v>7338.5</v>
      </c>
      <c r="F8" s="146">
        <f t="shared" si="2"/>
        <v>7338.5</v>
      </c>
      <c r="G8" s="146">
        <f t="shared" si="3"/>
        <v>7338.5</v>
      </c>
      <c r="H8" s="146">
        <f t="shared" si="4"/>
        <v>7338.5</v>
      </c>
      <c r="I8" s="146">
        <f t="shared" si="5"/>
        <v>7338.5</v>
      </c>
      <c r="J8" s="146">
        <f t="shared" si="6"/>
        <v>7338.5</v>
      </c>
      <c r="K8" s="146">
        <f t="shared" si="7"/>
        <v>7338.5</v>
      </c>
      <c r="L8" s="146">
        <f t="shared" si="8"/>
        <v>7338.5</v>
      </c>
      <c r="M8" s="146">
        <f t="shared" si="9"/>
        <v>7338.5</v>
      </c>
      <c r="N8" s="146">
        <f t="shared" si="10"/>
        <v>7338.5</v>
      </c>
      <c r="O8" s="146">
        <f t="shared" si="11"/>
        <v>7338.5</v>
      </c>
      <c r="P8" s="160">
        <f t="shared" si="12"/>
        <v>88062</v>
      </c>
    </row>
    <row r="9" spans="1:16" ht="12.75">
      <c r="A9" s="125">
        <v>4</v>
      </c>
      <c r="B9" s="150" t="s">
        <v>360</v>
      </c>
      <c r="C9" s="151">
        <f>2d!D10</f>
        <v>279853</v>
      </c>
      <c r="D9" s="146">
        <f t="shared" si="0"/>
        <v>23321.083333333332</v>
      </c>
      <c r="E9" s="146">
        <f t="shared" si="1"/>
        <v>23321.083333333332</v>
      </c>
      <c r="F9" s="146">
        <f t="shared" si="2"/>
        <v>23321.083333333332</v>
      </c>
      <c r="G9" s="146">
        <f t="shared" si="3"/>
        <v>23321.083333333332</v>
      </c>
      <c r="H9" s="146">
        <f t="shared" si="4"/>
        <v>23321.083333333332</v>
      </c>
      <c r="I9" s="146">
        <f t="shared" si="5"/>
        <v>23321.083333333332</v>
      </c>
      <c r="J9" s="146">
        <f t="shared" si="6"/>
        <v>23321.083333333332</v>
      </c>
      <c r="K9" s="146">
        <f t="shared" si="7"/>
        <v>23321.083333333332</v>
      </c>
      <c r="L9" s="146">
        <f t="shared" si="8"/>
        <v>23321.083333333332</v>
      </c>
      <c r="M9" s="146">
        <f t="shared" si="9"/>
        <v>23321.083333333332</v>
      </c>
      <c r="N9" s="146">
        <f t="shared" si="10"/>
        <v>23321.083333333332</v>
      </c>
      <c r="O9" s="146">
        <f t="shared" si="11"/>
        <v>23321.083333333332</v>
      </c>
      <c r="P9" s="160">
        <f t="shared" si="12"/>
        <v>279853.00000000006</v>
      </c>
    </row>
    <row r="10" spans="1:16" ht="12.75">
      <c r="A10" s="125">
        <v>5</v>
      </c>
      <c r="B10" s="150" t="s">
        <v>470</v>
      </c>
      <c r="C10" s="151">
        <f>2d!D19</f>
        <v>24958</v>
      </c>
      <c r="D10" s="146">
        <f t="shared" si="0"/>
        <v>2079.8333333333335</v>
      </c>
      <c r="E10" s="146">
        <f t="shared" si="1"/>
        <v>2079.8333333333335</v>
      </c>
      <c r="F10" s="146">
        <f t="shared" si="2"/>
        <v>2079.8333333333335</v>
      </c>
      <c r="G10" s="146">
        <f t="shared" si="3"/>
        <v>2079.8333333333335</v>
      </c>
      <c r="H10" s="146">
        <f t="shared" si="4"/>
        <v>2079.8333333333335</v>
      </c>
      <c r="I10" s="146">
        <f t="shared" si="5"/>
        <v>2079.8333333333335</v>
      </c>
      <c r="J10" s="146">
        <f t="shared" si="6"/>
        <v>2079.8333333333335</v>
      </c>
      <c r="K10" s="146">
        <f t="shared" si="7"/>
        <v>2079.8333333333335</v>
      </c>
      <c r="L10" s="146">
        <f t="shared" si="8"/>
        <v>2079.8333333333335</v>
      </c>
      <c r="M10" s="146">
        <f t="shared" si="9"/>
        <v>2079.8333333333335</v>
      </c>
      <c r="N10" s="146">
        <f t="shared" si="10"/>
        <v>2079.8333333333335</v>
      </c>
      <c r="O10" s="146">
        <f t="shared" si="11"/>
        <v>2079.8333333333335</v>
      </c>
      <c r="P10" s="160">
        <f t="shared" si="12"/>
        <v>24957.999999999996</v>
      </c>
    </row>
    <row r="11" spans="1:16" ht="12.75">
      <c r="A11" s="125">
        <v>7</v>
      </c>
      <c r="B11" s="148" t="s">
        <v>471</v>
      </c>
      <c r="C11" s="149">
        <f>2d!D40</f>
        <v>342480</v>
      </c>
      <c r="D11" s="146">
        <f t="shared" si="0"/>
        <v>28540</v>
      </c>
      <c r="E11" s="146">
        <f t="shared" si="1"/>
        <v>28540</v>
      </c>
      <c r="F11" s="146">
        <f t="shared" si="2"/>
        <v>28540</v>
      </c>
      <c r="G11" s="146">
        <f t="shared" si="3"/>
        <v>28540</v>
      </c>
      <c r="H11" s="146">
        <f t="shared" si="4"/>
        <v>28540</v>
      </c>
      <c r="I11" s="146">
        <f t="shared" si="5"/>
        <v>28540</v>
      </c>
      <c r="J11" s="146">
        <f t="shared" si="6"/>
        <v>28540</v>
      </c>
      <c r="K11" s="146">
        <f t="shared" si="7"/>
        <v>28540</v>
      </c>
      <c r="L11" s="146">
        <f t="shared" si="8"/>
        <v>28540</v>
      </c>
      <c r="M11" s="146">
        <f t="shared" si="9"/>
        <v>28540</v>
      </c>
      <c r="N11" s="146">
        <f t="shared" si="10"/>
        <v>28540</v>
      </c>
      <c r="O11" s="146">
        <f t="shared" si="11"/>
        <v>28540</v>
      </c>
      <c r="P11" s="160">
        <f t="shared" si="12"/>
        <v>342480</v>
      </c>
    </row>
    <row r="12" spans="1:16" ht="12.75">
      <c r="A12" s="125">
        <v>16</v>
      </c>
      <c r="B12" s="148" t="s">
        <v>483</v>
      </c>
      <c r="C12" s="149">
        <f>2d!D48</f>
        <v>101105</v>
      </c>
      <c r="D12" s="146">
        <f t="shared" si="0"/>
        <v>8425.416666666666</v>
      </c>
      <c r="E12" s="146">
        <f t="shared" si="1"/>
        <v>8425.416666666666</v>
      </c>
      <c r="F12" s="146">
        <f t="shared" si="2"/>
        <v>8425.416666666666</v>
      </c>
      <c r="G12" s="146">
        <f t="shared" si="3"/>
        <v>8425.416666666666</v>
      </c>
      <c r="H12" s="146">
        <f t="shared" si="4"/>
        <v>8425.416666666666</v>
      </c>
      <c r="I12" s="146">
        <f t="shared" si="5"/>
        <v>8425.416666666666</v>
      </c>
      <c r="J12" s="146">
        <f t="shared" si="6"/>
        <v>8425.416666666666</v>
      </c>
      <c r="K12" s="146">
        <f t="shared" si="7"/>
        <v>8425.416666666666</v>
      </c>
      <c r="L12" s="146">
        <f t="shared" si="8"/>
        <v>8425.416666666666</v>
      </c>
      <c r="M12" s="146">
        <f t="shared" si="9"/>
        <v>8425.416666666666</v>
      </c>
      <c r="N12" s="146">
        <f t="shared" si="10"/>
        <v>8425.416666666666</v>
      </c>
      <c r="O12" s="146">
        <f t="shared" si="11"/>
        <v>8425.416666666666</v>
      </c>
      <c r="P12" s="160">
        <f t="shared" si="12"/>
        <v>101105.00000000001</v>
      </c>
    </row>
    <row r="13" spans="1:16" ht="12.75">
      <c r="A13" s="125">
        <v>17</v>
      </c>
      <c r="B13" s="148" t="s">
        <v>390</v>
      </c>
      <c r="C13" s="149">
        <f>2d!D53</f>
        <v>180156</v>
      </c>
      <c r="D13" s="146">
        <f t="shared" si="0"/>
        <v>15013</v>
      </c>
      <c r="E13" s="146">
        <f t="shared" si="1"/>
        <v>15013</v>
      </c>
      <c r="F13" s="146">
        <f t="shared" si="2"/>
        <v>15013</v>
      </c>
      <c r="G13" s="146">
        <f t="shared" si="3"/>
        <v>15013</v>
      </c>
      <c r="H13" s="146">
        <f t="shared" si="4"/>
        <v>15013</v>
      </c>
      <c r="I13" s="146">
        <f t="shared" si="5"/>
        <v>15013</v>
      </c>
      <c r="J13" s="146">
        <f t="shared" si="6"/>
        <v>15013</v>
      </c>
      <c r="K13" s="146">
        <f t="shared" si="7"/>
        <v>15013</v>
      </c>
      <c r="L13" s="146">
        <f t="shared" si="8"/>
        <v>15013</v>
      </c>
      <c r="M13" s="146">
        <f t="shared" si="9"/>
        <v>15013</v>
      </c>
      <c r="N13" s="146">
        <f t="shared" si="10"/>
        <v>15013</v>
      </c>
      <c r="O13" s="146">
        <f t="shared" si="11"/>
        <v>15013</v>
      </c>
      <c r="P13" s="160">
        <f t="shared" si="12"/>
        <v>180156</v>
      </c>
    </row>
    <row r="14" spans="1:16" ht="12.75">
      <c r="A14" s="125">
        <v>19</v>
      </c>
      <c r="B14" s="150" t="s">
        <v>482</v>
      </c>
      <c r="C14" s="151">
        <f>2d!D62</f>
        <v>765</v>
      </c>
      <c r="D14" s="146"/>
      <c r="E14" s="146"/>
      <c r="F14" s="146"/>
      <c r="G14" s="146">
        <v>318</v>
      </c>
      <c r="H14" s="146"/>
      <c r="I14" s="146">
        <v>12633</v>
      </c>
      <c r="J14" s="146"/>
      <c r="K14" s="146"/>
      <c r="L14" s="146"/>
      <c r="M14" s="146"/>
      <c r="N14" s="146"/>
      <c r="O14" s="146"/>
      <c r="P14" s="160">
        <f t="shared" si="12"/>
        <v>12951</v>
      </c>
    </row>
    <row r="15" spans="1:16" ht="12.75">
      <c r="A15" s="125">
        <v>20</v>
      </c>
      <c r="B15" s="172" t="s">
        <v>366</v>
      </c>
      <c r="C15" s="171">
        <f aca="true" t="shared" si="13" ref="C15:O15">SUM(C7:C14)</f>
        <v>1372602</v>
      </c>
      <c r="D15" s="171">
        <f t="shared" si="13"/>
        <v>114319.75000000001</v>
      </c>
      <c r="E15" s="171">
        <f t="shared" si="13"/>
        <v>114319.75000000001</v>
      </c>
      <c r="F15" s="171">
        <f t="shared" si="13"/>
        <v>114319.75000000001</v>
      </c>
      <c r="G15" s="171">
        <f t="shared" si="13"/>
        <v>114637.75000000001</v>
      </c>
      <c r="H15" s="171">
        <f t="shared" si="13"/>
        <v>114319.75000000001</v>
      </c>
      <c r="I15" s="171">
        <f t="shared" si="13"/>
        <v>126952.75000000001</v>
      </c>
      <c r="J15" s="171">
        <f t="shared" si="13"/>
        <v>114319.75000000001</v>
      </c>
      <c r="K15" s="171">
        <f t="shared" si="13"/>
        <v>114319.75000000001</v>
      </c>
      <c r="L15" s="171">
        <f t="shared" si="13"/>
        <v>114319.75000000001</v>
      </c>
      <c r="M15" s="171">
        <f t="shared" si="13"/>
        <v>114319.75000000001</v>
      </c>
      <c r="N15" s="171">
        <f t="shared" si="13"/>
        <v>114319.75000000001</v>
      </c>
      <c r="O15" s="171">
        <f t="shared" si="13"/>
        <v>114319.75000000001</v>
      </c>
      <c r="P15" s="160">
        <f t="shared" si="12"/>
        <v>1384788.0000000002</v>
      </c>
    </row>
    <row r="16" spans="1:16" ht="12.75">
      <c r="A16" s="138">
        <v>27</v>
      </c>
      <c r="B16" s="164" t="s">
        <v>368</v>
      </c>
      <c r="C16" s="163">
        <f>C17+C18</f>
        <v>505537</v>
      </c>
      <c r="D16" s="163">
        <f aca="true" t="shared" si="14" ref="D16:O16">D17+D18</f>
        <v>51294.75</v>
      </c>
      <c r="E16" s="163">
        <f t="shared" si="14"/>
        <v>39512.75</v>
      </c>
      <c r="F16" s="163">
        <f t="shared" si="14"/>
        <v>46481.75</v>
      </c>
      <c r="G16" s="163">
        <f t="shared" si="14"/>
        <v>39512.75</v>
      </c>
      <c r="H16" s="163">
        <f t="shared" si="14"/>
        <v>39512.75</v>
      </c>
      <c r="I16" s="163">
        <f t="shared" si="14"/>
        <v>39959.75</v>
      </c>
      <c r="J16" s="163">
        <f t="shared" si="14"/>
        <v>39512.75</v>
      </c>
      <c r="K16" s="163">
        <f t="shared" si="14"/>
        <v>39512.75</v>
      </c>
      <c r="L16" s="163">
        <f t="shared" si="14"/>
        <v>39512.75</v>
      </c>
      <c r="M16" s="163">
        <f t="shared" si="14"/>
        <v>39512.75</v>
      </c>
      <c r="N16" s="163">
        <f t="shared" si="14"/>
        <v>39512.75</v>
      </c>
      <c r="O16" s="163">
        <f t="shared" si="14"/>
        <v>39512.75</v>
      </c>
      <c r="P16" s="147">
        <f t="shared" si="12"/>
        <v>493351</v>
      </c>
    </row>
    <row r="17" spans="1:16" s="207" customFormat="1" ht="12.75">
      <c r="A17" s="205"/>
      <c r="B17" s="206" t="s">
        <v>492</v>
      </c>
      <c r="C17" s="161">
        <f>2d!D67</f>
        <v>31384</v>
      </c>
      <c r="D17" s="161">
        <v>11782</v>
      </c>
      <c r="E17" s="161"/>
      <c r="F17" s="161">
        <v>6969</v>
      </c>
      <c r="G17" s="161"/>
      <c r="H17" s="161"/>
      <c r="I17" s="161">
        <v>447</v>
      </c>
      <c r="J17" s="161"/>
      <c r="K17" s="161"/>
      <c r="L17" s="161"/>
      <c r="M17" s="161"/>
      <c r="N17" s="161"/>
      <c r="O17" s="161"/>
      <c r="P17" s="147">
        <f t="shared" si="12"/>
        <v>19198</v>
      </c>
    </row>
    <row r="18" spans="1:16" ht="12.75">
      <c r="A18" s="138">
        <v>29</v>
      </c>
      <c r="B18" s="153" t="s">
        <v>476</v>
      </c>
      <c r="C18" s="145">
        <f>2d!D68</f>
        <v>474153</v>
      </c>
      <c r="D18" s="146">
        <f>C18/12</f>
        <v>39512.75</v>
      </c>
      <c r="E18" s="146">
        <f>C18/12</f>
        <v>39512.75</v>
      </c>
      <c r="F18" s="146">
        <f>C18/12</f>
        <v>39512.75</v>
      </c>
      <c r="G18" s="146">
        <f>C18/12</f>
        <v>39512.75</v>
      </c>
      <c r="H18" s="146">
        <f>C18/12</f>
        <v>39512.75</v>
      </c>
      <c r="I18" s="146">
        <f>C18/12</f>
        <v>39512.75</v>
      </c>
      <c r="J18" s="146">
        <f>C18/12</f>
        <v>39512.75</v>
      </c>
      <c r="K18" s="146">
        <f>C18/12</f>
        <v>39512.75</v>
      </c>
      <c r="L18" s="146">
        <f>C18/12</f>
        <v>39512.75</v>
      </c>
      <c r="M18" s="146">
        <f>C18/12</f>
        <v>39512.75</v>
      </c>
      <c r="N18" s="146">
        <f>C18/12</f>
        <v>39512.75</v>
      </c>
      <c r="O18" s="146">
        <f>C18/12</f>
        <v>39512.75</v>
      </c>
      <c r="P18" s="147">
        <f t="shared" si="12"/>
        <v>474153</v>
      </c>
    </row>
    <row r="19" spans="1:16" ht="21.75" customHeight="1">
      <c r="A19" s="138">
        <v>30</v>
      </c>
      <c r="B19" s="170" t="s">
        <v>472</v>
      </c>
      <c r="C19" s="169">
        <f>C15+C16</f>
        <v>1878139</v>
      </c>
      <c r="D19" s="169">
        <f aca="true" t="shared" si="15" ref="D19:O19">D15+D16</f>
        <v>165614.5</v>
      </c>
      <c r="E19" s="169">
        <f t="shared" si="15"/>
        <v>153832.5</v>
      </c>
      <c r="F19" s="169">
        <f t="shared" si="15"/>
        <v>160801.5</v>
      </c>
      <c r="G19" s="169">
        <f t="shared" si="15"/>
        <v>154150.5</v>
      </c>
      <c r="H19" s="169">
        <f t="shared" si="15"/>
        <v>153832.5</v>
      </c>
      <c r="I19" s="169">
        <f t="shared" si="15"/>
        <v>166912.5</v>
      </c>
      <c r="J19" s="169">
        <f t="shared" si="15"/>
        <v>153832.5</v>
      </c>
      <c r="K19" s="169">
        <f t="shared" si="15"/>
        <v>153832.5</v>
      </c>
      <c r="L19" s="169">
        <f t="shared" si="15"/>
        <v>153832.5</v>
      </c>
      <c r="M19" s="169">
        <f t="shared" si="15"/>
        <v>153832.5</v>
      </c>
      <c r="N19" s="169">
        <f t="shared" si="15"/>
        <v>153832.5</v>
      </c>
      <c r="O19" s="169">
        <f t="shared" si="15"/>
        <v>153832.5</v>
      </c>
      <c r="P19" s="147">
        <f t="shared" si="12"/>
        <v>1878139</v>
      </c>
    </row>
    <row r="20" spans="1:16" ht="12.75">
      <c r="A20" s="138">
        <v>33</v>
      </c>
      <c r="B20" s="153" t="s">
        <v>481</v>
      </c>
      <c r="C20" s="151">
        <f>1b!D27</f>
        <v>459035</v>
      </c>
      <c r="D20" s="146">
        <f aca="true" t="shared" si="16" ref="D20:D26">C20/12</f>
        <v>38252.916666666664</v>
      </c>
      <c r="E20" s="146">
        <f aca="true" t="shared" si="17" ref="E20:E26">C20/12</f>
        <v>38252.916666666664</v>
      </c>
      <c r="F20" s="146">
        <f aca="true" t="shared" si="18" ref="F20:F26">C20/12</f>
        <v>38252.916666666664</v>
      </c>
      <c r="G20" s="146">
        <f aca="true" t="shared" si="19" ref="G20:G26">C20/12</f>
        <v>38252.916666666664</v>
      </c>
      <c r="H20" s="146">
        <f aca="true" t="shared" si="20" ref="H20:H26">C20/12</f>
        <v>38252.916666666664</v>
      </c>
      <c r="I20" s="146">
        <f aca="true" t="shared" si="21" ref="I20:I26">C20/12</f>
        <v>38252.916666666664</v>
      </c>
      <c r="J20" s="146">
        <f aca="true" t="shared" si="22" ref="J20:J26">C20/12</f>
        <v>38252.916666666664</v>
      </c>
      <c r="K20" s="146">
        <f aca="true" t="shared" si="23" ref="K20:K26">C20/12</f>
        <v>38252.916666666664</v>
      </c>
      <c r="L20" s="146">
        <f aca="true" t="shared" si="24" ref="L20:L26">C20/12</f>
        <v>38252.916666666664</v>
      </c>
      <c r="M20" s="146">
        <f aca="true" t="shared" si="25" ref="M20:M26">C20/12</f>
        <v>38252.916666666664</v>
      </c>
      <c r="N20" s="146">
        <f aca="true" t="shared" si="26" ref="N20:N26">C20/12</f>
        <v>38252.916666666664</v>
      </c>
      <c r="O20" s="146">
        <f aca="true" t="shared" si="27" ref="O20:O26">C20/12</f>
        <v>38252.916666666664</v>
      </c>
      <c r="P20" s="147">
        <f t="shared" si="12"/>
        <v>459035.00000000006</v>
      </c>
    </row>
    <row r="21" spans="1:16" ht="12.75">
      <c r="A21" s="138">
        <v>34</v>
      </c>
      <c r="B21" s="153" t="s">
        <v>480</v>
      </c>
      <c r="C21" s="151"/>
      <c r="D21" s="146">
        <f t="shared" si="16"/>
        <v>0</v>
      </c>
      <c r="E21" s="146">
        <f t="shared" si="17"/>
        <v>0</v>
      </c>
      <c r="F21" s="146">
        <f t="shared" si="18"/>
        <v>0</v>
      </c>
      <c r="G21" s="146">
        <f t="shared" si="19"/>
        <v>0</v>
      </c>
      <c r="H21" s="146">
        <f t="shared" si="20"/>
        <v>0</v>
      </c>
      <c r="I21" s="146">
        <f t="shared" si="21"/>
        <v>0</v>
      </c>
      <c r="J21" s="146">
        <f t="shared" si="22"/>
        <v>0</v>
      </c>
      <c r="K21" s="146">
        <f t="shared" si="23"/>
        <v>0</v>
      </c>
      <c r="L21" s="146">
        <f t="shared" si="24"/>
        <v>0</v>
      </c>
      <c r="M21" s="146">
        <f t="shared" si="25"/>
        <v>0</v>
      </c>
      <c r="N21" s="146">
        <f t="shared" si="26"/>
        <v>0</v>
      </c>
      <c r="O21" s="146">
        <f t="shared" si="27"/>
        <v>0</v>
      </c>
      <c r="P21" s="147">
        <f t="shared" si="12"/>
        <v>0</v>
      </c>
    </row>
    <row r="22" spans="1:16" ht="12.75">
      <c r="A22" s="138">
        <v>35</v>
      </c>
      <c r="B22" s="152" t="s">
        <v>407</v>
      </c>
      <c r="C22" s="149">
        <f>1b!D47</f>
        <v>291748</v>
      </c>
      <c r="D22" s="146">
        <f t="shared" si="16"/>
        <v>24312.333333333332</v>
      </c>
      <c r="E22" s="146">
        <f t="shared" si="17"/>
        <v>24312.333333333332</v>
      </c>
      <c r="F22" s="146">
        <f t="shared" si="18"/>
        <v>24312.333333333332</v>
      </c>
      <c r="G22" s="146">
        <f t="shared" si="19"/>
        <v>24312.333333333332</v>
      </c>
      <c r="H22" s="146">
        <f t="shared" si="20"/>
        <v>24312.333333333332</v>
      </c>
      <c r="I22" s="146">
        <f t="shared" si="21"/>
        <v>24312.333333333332</v>
      </c>
      <c r="J22" s="146">
        <f t="shared" si="22"/>
        <v>24312.333333333332</v>
      </c>
      <c r="K22" s="146">
        <f t="shared" si="23"/>
        <v>24312.333333333332</v>
      </c>
      <c r="L22" s="146">
        <f t="shared" si="24"/>
        <v>24312.333333333332</v>
      </c>
      <c r="M22" s="146">
        <f t="shared" si="25"/>
        <v>24312.333333333332</v>
      </c>
      <c r="N22" s="146">
        <f t="shared" si="26"/>
        <v>24312.333333333332</v>
      </c>
      <c r="O22" s="146">
        <f t="shared" si="27"/>
        <v>24312.333333333332</v>
      </c>
      <c r="P22" s="147">
        <f t="shared" si="12"/>
        <v>291748</v>
      </c>
    </row>
    <row r="23" spans="1:16" ht="12.75">
      <c r="A23" s="138">
        <v>36</v>
      </c>
      <c r="B23" s="155" t="s">
        <v>376</v>
      </c>
      <c r="C23" s="156">
        <f>1b!D60</f>
        <v>58813</v>
      </c>
      <c r="D23" s="146">
        <f t="shared" si="16"/>
        <v>4901.083333333333</v>
      </c>
      <c r="E23" s="146">
        <f t="shared" si="17"/>
        <v>4901.083333333333</v>
      </c>
      <c r="F23" s="146">
        <f t="shared" si="18"/>
        <v>4901.083333333333</v>
      </c>
      <c r="G23" s="146">
        <f t="shared" si="19"/>
        <v>4901.083333333333</v>
      </c>
      <c r="H23" s="146">
        <f t="shared" si="20"/>
        <v>4901.083333333333</v>
      </c>
      <c r="I23" s="146">
        <f t="shared" si="21"/>
        <v>4901.083333333333</v>
      </c>
      <c r="J23" s="146">
        <f t="shared" si="22"/>
        <v>4901.083333333333</v>
      </c>
      <c r="K23" s="146">
        <f t="shared" si="23"/>
        <v>4901.083333333333</v>
      </c>
      <c r="L23" s="146">
        <f t="shared" si="24"/>
        <v>4901.083333333333</v>
      </c>
      <c r="M23" s="146">
        <f t="shared" si="25"/>
        <v>4901.083333333333</v>
      </c>
      <c r="N23" s="146">
        <f t="shared" si="26"/>
        <v>4901.083333333333</v>
      </c>
      <c r="O23" s="146">
        <f t="shared" si="27"/>
        <v>4901.083333333333</v>
      </c>
      <c r="P23" s="147">
        <f t="shared" si="12"/>
        <v>58813.00000000001</v>
      </c>
    </row>
    <row r="24" spans="1:16" ht="12.75">
      <c r="A24" s="138">
        <v>37</v>
      </c>
      <c r="B24" s="155" t="s">
        <v>421</v>
      </c>
      <c r="C24" s="156">
        <f>1b!D66</f>
        <v>8485</v>
      </c>
      <c r="D24" s="146">
        <f t="shared" si="16"/>
        <v>707.0833333333334</v>
      </c>
      <c r="E24" s="146">
        <f t="shared" si="17"/>
        <v>707.0833333333334</v>
      </c>
      <c r="F24" s="146">
        <f t="shared" si="18"/>
        <v>707.0833333333334</v>
      </c>
      <c r="G24" s="146">
        <f t="shared" si="19"/>
        <v>707.0833333333334</v>
      </c>
      <c r="H24" s="146">
        <f t="shared" si="20"/>
        <v>707.0833333333334</v>
      </c>
      <c r="I24" s="146">
        <f t="shared" si="21"/>
        <v>707.0833333333334</v>
      </c>
      <c r="J24" s="146">
        <f t="shared" si="22"/>
        <v>707.0833333333334</v>
      </c>
      <c r="K24" s="146">
        <f t="shared" si="23"/>
        <v>707.0833333333334</v>
      </c>
      <c r="L24" s="146">
        <f t="shared" si="24"/>
        <v>707.0833333333334</v>
      </c>
      <c r="M24" s="146">
        <f t="shared" si="25"/>
        <v>707.0833333333334</v>
      </c>
      <c r="N24" s="146">
        <f t="shared" si="26"/>
        <v>707.0833333333334</v>
      </c>
      <c r="O24" s="146">
        <f t="shared" si="27"/>
        <v>707.0833333333334</v>
      </c>
      <c r="P24" s="147">
        <f t="shared" si="12"/>
        <v>8484.999999999998</v>
      </c>
    </row>
    <row r="25" spans="1:16" ht="12.75">
      <c r="A25" s="138"/>
      <c r="B25" s="155" t="s">
        <v>473</v>
      </c>
      <c r="C25" s="156">
        <f>1b!D70</f>
        <v>70</v>
      </c>
      <c r="D25" s="146">
        <f t="shared" si="16"/>
        <v>5.833333333333333</v>
      </c>
      <c r="E25" s="146">
        <f t="shared" si="17"/>
        <v>5.833333333333333</v>
      </c>
      <c r="F25" s="146">
        <f t="shared" si="18"/>
        <v>5.833333333333333</v>
      </c>
      <c r="G25" s="146">
        <f t="shared" si="19"/>
        <v>5.833333333333333</v>
      </c>
      <c r="H25" s="146">
        <f t="shared" si="20"/>
        <v>5.833333333333333</v>
      </c>
      <c r="I25" s="146">
        <f t="shared" si="21"/>
        <v>5.833333333333333</v>
      </c>
      <c r="J25" s="146">
        <f t="shared" si="22"/>
        <v>5.833333333333333</v>
      </c>
      <c r="K25" s="146">
        <f t="shared" si="23"/>
        <v>5.833333333333333</v>
      </c>
      <c r="L25" s="146">
        <f t="shared" si="24"/>
        <v>5.833333333333333</v>
      </c>
      <c r="M25" s="146">
        <f t="shared" si="25"/>
        <v>5.833333333333333</v>
      </c>
      <c r="N25" s="146">
        <f t="shared" si="26"/>
        <v>5.833333333333333</v>
      </c>
      <c r="O25" s="146">
        <f t="shared" si="27"/>
        <v>5.833333333333333</v>
      </c>
      <c r="P25" s="147">
        <f t="shared" si="12"/>
        <v>70</v>
      </c>
    </row>
    <row r="26" spans="1:16" ht="12.75">
      <c r="A26" s="138">
        <v>38</v>
      </c>
      <c r="B26" s="155" t="s">
        <v>474</v>
      </c>
      <c r="C26" s="156">
        <f>1b!D74</f>
        <v>352</v>
      </c>
      <c r="D26" s="146">
        <f t="shared" si="16"/>
        <v>29.333333333333332</v>
      </c>
      <c r="E26" s="146">
        <f t="shared" si="17"/>
        <v>29.333333333333332</v>
      </c>
      <c r="F26" s="146">
        <f t="shared" si="18"/>
        <v>29.333333333333332</v>
      </c>
      <c r="G26" s="146">
        <f t="shared" si="19"/>
        <v>29.333333333333332</v>
      </c>
      <c r="H26" s="146">
        <f t="shared" si="20"/>
        <v>29.333333333333332</v>
      </c>
      <c r="I26" s="146">
        <f t="shared" si="21"/>
        <v>29.333333333333332</v>
      </c>
      <c r="J26" s="146">
        <f t="shared" si="22"/>
        <v>29.333333333333332</v>
      </c>
      <c r="K26" s="146">
        <f t="shared" si="23"/>
        <v>29.333333333333332</v>
      </c>
      <c r="L26" s="146">
        <f t="shared" si="24"/>
        <v>29.333333333333332</v>
      </c>
      <c r="M26" s="146">
        <f t="shared" si="25"/>
        <v>29.333333333333332</v>
      </c>
      <c r="N26" s="146">
        <f t="shared" si="26"/>
        <v>29.333333333333332</v>
      </c>
      <c r="O26" s="146">
        <f t="shared" si="27"/>
        <v>29.333333333333332</v>
      </c>
      <c r="P26" s="147">
        <f t="shared" si="12"/>
        <v>351.99999999999994</v>
      </c>
    </row>
    <row r="27" spans="1:16" s="121" customFormat="1" ht="12.75">
      <c r="A27" s="168">
        <v>39</v>
      </c>
      <c r="B27" s="167" t="s">
        <v>479</v>
      </c>
      <c r="C27" s="166">
        <f aca="true" t="shared" si="28" ref="C27:O27">SUM(C20:C26)</f>
        <v>818503</v>
      </c>
      <c r="D27" s="166">
        <f t="shared" si="28"/>
        <v>68208.58333333331</v>
      </c>
      <c r="E27" s="166">
        <f t="shared" si="28"/>
        <v>68208.58333333331</v>
      </c>
      <c r="F27" s="166">
        <f t="shared" si="28"/>
        <v>68208.58333333331</v>
      </c>
      <c r="G27" s="166">
        <f t="shared" si="28"/>
        <v>68208.58333333331</v>
      </c>
      <c r="H27" s="166">
        <f t="shared" si="28"/>
        <v>68208.58333333331</v>
      </c>
      <c r="I27" s="166">
        <f t="shared" si="28"/>
        <v>68208.58333333331</v>
      </c>
      <c r="J27" s="166">
        <f t="shared" si="28"/>
        <v>68208.58333333331</v>
      </c>
      <c r="K27" s="166">
        <f t="shared" si="28"/>
        <v>68208.58333333331</v>
      </c>
      <c r="L27" s="166">
        <f t="shared" si="28"/>
        <v>68208.58333333331</v>
      </c>
      <c r="M27" s="166">
        <f t="shared" si="28"/>
        <v>68208.58333333331</v>
      </c>
      <c r="N27" s="166">
        <f t="shared" si="28"/>
        <v>68208.58333333331</v>
      </c>
      <c r="O27" s="166">
        <f t="shared" si="28"/>
        <v>68208.58333333331</v>
      </c>
      <c r="P27" s="165">
        <f t="shared" si="12"/>
        <v>818502.9999999995</v>
      </c>
    </row>
    <row r="28" spans="1:16" ht="16.5" customHeight="1">
      <c r="A28" s="138">
        <v>55</v>
      </c>
      <c r="B28" s="164" t="s">
        <v>478</v>
      </c>
      <c r="C28" s="163">
        <f aca="true" t="shared" si="29" ref="C28:O28">SUM(C29:C31)</f>
        <v>1059636</v>
      </c>
      <c r="D28" s="163">
        <f t="shared" si="29"/>
        <v>86669.5</v>
      </c>
      <c r="E28" s="163">
        <f t="shared" si="29"/>
        <v>86669.5</v>
      </c>
      <c r="F28" s="163">
        <f t="shared" si="29"/>
        <v>93638.5</v>
      </c>
      <c r="G28" s="163">
        <f t="shared" si="29"/>
        <v>86669.5</v>
      </c>
      <c r="H28" s="163">
        <f t="shared" si="29"/>
        <v>86669.5</v>
      </c>
      <c r="I28" s="163">
        <f t="shared" si="29"/>
        <v>99302.5</v>
      </c>
      <c r="J28" s="163">
        <f t="shared" si="29"/>
        <v>86669.5</v>
      </c>
      <c r="K28" s="163">
        <f t="shared" si="29"/>
        <v>86669.5</v>
      </c>
      <c r="L28" s="163">
        <f t="shared" si="29"/>
        <v>86669.5</v>
      </c>
      <c r="M28" s="163">
        <f t="shared" si="29"/>
        <v>86669.5</v>
      </c>
      <c r="N28" s="163">
        <f t="shared" si="29"/>
        <v>86669.5</v>
      </c>
      <c r="O28" s="163">
        <f t="shared" si="29"/>
        <v>86669.5</v>
      </c>
      <c r="P28" s="147">
        <f t="shared" si="12"/>
        <v>1059636</v>
      </c>
    </row>
    <row r="29" spans="1:16" s="159" customFormat="1" ht="16.5" customHeight="1">
      <c r="A29" s="162"/>
      <c r="B29" s="155" t="s">
        <v>477</v>
      </c>
      <c r="C29" s="161">
        <f>1b!D80</f>
        <v>565881</v>
      </c>
      <c r="D29" s="146">
        <f>C29/12</f>
        <v>47156.75</v>
      </c>
      <c r="E29" s="146">
        <f>C29/12</f>
        <v>47156.75</v>
      </c>
      <c r="F29" s="146">
        <f>C29/12</f>
        <v>47156.75</v>
      </c>
      <c r="G29" s="146">
        <f>C29/12</f>
        <v>47156.75</v>
      </c>
      <c r="H29" s="146">
        <f>C29/12</f>
        <v>47156.75</v>
      </c>
      <c r="I29" s="146">
        <f>C29/12</f>
        <v>47156.75</v>
      </c>
      <c r="J29" s="146">
        <f>C29/12</f>
        <v>47156.75</v>
      </c>
      <c r="K29" s="146">
        <f>C29/12</f>
        <v>47156.75</v>
      </c>
      <c r="L29" s="146">
        <f>C29/12</f>
        <v>47156.75</v>
      </c>
      <c r="M29" s="146">
        <f>C29/12</f>
        <v>47156.75</v>
      </c>
      <c r="N29" s="146">
        <f>C29/12</f>
        <v>47156.75</v>
      </c>
      <c r="O29" s="146">
        <f>C29/12</f>
        <v>47156.75</v>
      </c>
      <c r="P29" s="147">
        <f t="shared" si="12"/>
        <v>565881</v>
      </c>
    </row>
    <row r="30" spans="1:16" s="159" customFormat="1" ht="16.5" customHeight="1">
      <c r="A30" s="162"/>
      <c r="B30" s="155" t="s">
        <v>618</v>
      </c>
      <c r="C30" s="161">
        <f>1b!D81</f>
        <v>19602</v>
      </c>
      <c r="D30" s="146"/>
      <c r="E30" s="146"/>
      <c r="F30" s="146">
        <v>6969</v>
      </c>
      <c r="G30" s="146"/>
      <c r="H30" s="146"/>
      <c r="I30" s="146">
        <v>12633</v>
      </c>
      <c r="J30" s="146"/>
      <c r="K30" s="146"/>
      <c r="L30" s="146"/>
      <c r="M30" s="146"/>
      <c r="N30" s="146"/>
      <c r="O30" s="146"/>
      <c r="P30" s="147">
        <f t="shared" si="12"/>
        <v>19602</v>
      </c>
    </row>
    <row r="31" spans="1:16" ht="12.75">
      <c r="A31" s="138">
        <v>56</v>
      </c>
      <c r="B31" s="153" t="s">
        <v>476</v>
      </c>
      <c r="C31" s="154">
        <f>1b!D83</f>
        <v>474153</v>
      </c>
      <c r="D31" s="146">
        <f>C31/12</f>
        <v>39512.75</v>
      </c>
      <c r="E31" s="146">
        <f>C31/12</f>
        <v>39512.75</v>
      </c>
      <c r="F31" s="146">
        <f>C31/12</f>
        <v>39512.75</v>
      </c>
      <c r="G31" s="146">
        <f>C31/12</f>
        <v>39512.75</v>
      </c>
      <c r="H31" s="146">
        <f>C31/12</f>
        <v>39512.75</v>
      </c>
      <c r="I31" s="146">
        <f>C31/12</f>
        <v>39512.75</v>
      </c>
      <c r="J31" s="146">
        <f>C31/12</f>
        <v>39512.75</v>
      </c>
      <c r="K31" s="146">
        <f>C31/12</f>
        <v>39512.75</v>
      </c>
      <c r="L31" s="146">
        <f>C31/12</f>
        <v>39512.75</v>
      </c>
      <c r="M31" s="146">
        <f>C31/12</f>
        <v>39512.75</v>
      </c>
      <c r="N31" s="146">
        <f>C31/12</f>
        <v>39512.75</v>
      </c>
      <c r="O31" s="146">
        <f>C31/12</f>
        <v>39512.75</v>
      </c>
      <c r="P31" s="147">
        <f>SUM(D31:O31)</f>
        <v>474153</v>
      </c>
    </row>
    <row r="32" spans="1:16" ht="18" customHeight="1">
      <c r="A32" s="138">
        <v>58</v>
      </c>
      <c r="B32" s="158" t="s">
        <v>475</v>
      </c>
      <c r="C32" s="157">
        <f aca="true" t="shared" si="30" ref="C32:O32">C27+C28</f>
        <v>1878139</v>
      </c>
      <c r="D32" s="157">
        <f t="shared" si="30"/>
        <v>154878.0833333333</v>
      </c>
      <c r="E32" s="157">
        <f t="shared" si="30"/>
        <v>154878.0833333333</v>
      </c>
      <c r="F32" s="157">
        <f t="shared" si="30"/>
        <v>161847.0833333333</v>
      </c>
      <c r="G32" s="157">
        <f t="shared" si="30"/>
        <v>154878.0833333333</v>
      </c>
      <c r="H32" s="157">
        <f t="shared" si="30"/>
        <v>154878.0833333333</v>
      </c>
      <c r="I32" s="157">
        <f t="shared" si="30"/>
        <v>167511.0833333333</v>
      </c>
      <c r="J32" s="157">
        <f t="shared" si="30"/>
        <v>154878.0833333333</v>
      </c>
      <c r="K32" s="157">
        <f t="shared" si="30"/>
        <v>154878.0833333333</v>
      </c>
      <c r="L32" s="157">
        <f t="shared" si="30"/>
        <v>154878.0833333333</v>
      </c>
      <c r="M32" s="157">
        <f t="shared" si="30"/>
        <v>154878.0833333333</v>
      </c>
      <c r="N32" s="157">
        <f t="shared" si="30"/>
        <v>154878.0833333333</v>
      </c>
      <c r="O32" s="157">
        <f t="shared" si="30"/>
        <v>154878.0833333333</v>
      </c>
      <c r="P32" s="147">
        <f>SUM(D32:O32)</f>
        <v>1878138.9999999993</v>
      </c>
    </row>
    <row r="33" spans="2:15" ht="12.75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2:15" ht="12.75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11" t="s">
        <v>346</v>
      </c>
      <c r="D1" s="115" t="s">
        <v>526</v>
      </c>
    </row>
    <row r="2" spans="2:9" ht="18.75">
      <c r="B2" s="113" t="s">
        <v>499</v>
      </c>
      <c r="C2" s="112"/>
      <c r="D2" s="116" t="s">
        <v>635</v>
      </c>
      <c r="E2" s="20"/>
      <c r="F2" s="20"/>
      <c r="G2" s="20"/>
      <c r="H2" s="20"/>
      <c r="I2" s="20"/>
    </row>
    <row r="3" spans="2:4" ht="18.75">
      <c r="B3" s="114" t="s">
        <v>243</v>
      </c>
      <c r="D3" s="110" t="s">
        <v>350</v>
      </c>
    </row>
    <row r="4" spans="2:4" ht="18.75">
      <c r="B4" s="117"/>
      <c r="D4" s="110"/>
    </row>
    <row r="5" spans="2:9" ht="15.75">
      <c r="B5" s="267" t="s">
        <v>592</v>
      </c>
      <c r="C5" s="19"/>
      <c r="D5" s="19" t="s">
        <v>345</v>
      </c>
      <c r="E5" s="19" t="s">
        <v>340</v>
      </c>
      <c r="F5" s="19" t="s">
        <v>341</v>
      </c>
      <c r="G5" s="19" t="s">
        <v>342</v>
      </c>
      <c r="H5" s="19" t="s">
        <v>343</v>
      </c>
      <c r="I5" s="19" t="s">
        <v>344</v>
      </c>
    </row>
    <row r="6" spans="1:9" ht="25.5">
      <c r="A6" s="1" t="s">
        <v>0</v>
      </c>
      <c r="B6" s="6" t="s">
        <v>1</v>
      </c>
      <c r="C6" s="13" t="s">
        <v>2</v>
      </c>
      <c r="D6" s="2" t="s">
        <v>591</v>
      </c>
      <c r="E6" s="2" t="s">
        <v>591</v>
      </c>
      <c r="F6" s="2" t="s">
        <v>591</v>
      </c>
      <c r="G6" s="2" t="s">
        <v>591</v>
      </c>
      <c r="H6" s="2" t="s">
        <v>591</v>
      </c>
      <c r="I6" s="2" t="s">
        <v>591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430</v>
      </c>
      <c r="F7" s="16" t="s">
        <v>431</v>
      </c>
      <c r="G7" s="16" t="s">
        <v>432</v>
      </c>
      <c r="H7" s="16" t="s">
        <v>433</v>
      </c>
      <c r="I7" s="16" t="s">
        <v>434</v>
      </c>
    </row>
    <row r="8" spans="1:9" ht="15" customHeight="1">
      <c r="A8" s="4" t="s">
        <v>7</v>
      </c>
      <c r="B8" s="8" t="s">
        <v>8</v>
      </c>
      <c r="C8" s="14" t="s">
        <v>9</v>
      </c>
      <c r="D8" s="18">
        <f aca="true" t="shared" si="0" ref="D8:D71">SUM(E8:I8)</f>
        <v>114837</v>
      </c>
      <c r="E8" s="17">
        <v>114837</v>
      </c>
      <c r="F8" s="17"/>
      <c r="G8" s="17"/>
      <c r="H8" s="17"/>
      <c r="I8" s="17"/>
    </row>
    <row r="9" spans="1:9" ht="15" customHeight="1">
      <c r="A9" s="4" t="s">
        <v>10</v>
      </c>
      <c r="B9" s="9" t="s">
        <v>11</v>
      </c>
      <c r="C9" s="14" t="s">
        <v>12</v>
      </c>
      <c r="D9" s="18">
        <f t="shared" si="0"/>
        <v>131426</v>
      </c>
      <c r="E9" s="17">
        <v>131426</v>
      </c>
      <c r="F9" s="17"/>
      <c r="G9" s="17"/>
      <c r="H9" s="17"/>
      <c r="I9" s="17"/>
    </row>
    <row r="10" spans="1:9" ht="15" customHeight="1">
      <c r="A10" s="4" t="s">
        <v>13</v>
      </c>
      <c r="B10" s="9" t="s">
        <v>504</v>
      </c>
      <c r="C10" s="14" t="s">
        <v>15</v>
      </c>
      <c r="D10" s="18">
        <f t="shared" si="0"/>
        <v>97048</v>
      </c>
      <c r="E10" s="17">
        <v>97048</v>
      </c>
      <c r="F10" s="17"/>
      <c r="G10" s="17"/>
      <c r="H10" s="17"/>
      <c r="I10" s="17"/>
    </row>
    <row r="11" spans="1:9" ht="15" customHeight="1">
      <c r="A11" s="4" t="s">
        <v>16</v>
      </c>
      <c r="B11" s="9" t="s">
        <v>17</v>
      </c>
      <c r="C11" s="14" t="s">
        <v>18</v>
      </c>
      <c r="D11" s="18">
        <f t="shared" si="0"/>
        <v>7206</v>
      </c>
      <c r="E11" s="17">
        <v>7206</v>
      </c>
      <c r="F11" s="17"/>
      <c r="G11" s="17"/>
      <c r="H11" s="17"/>
      <c r="I11" s="17"/>
    </row>
    <row r="12" spans="1:9" ht="15" customHeight="1">
      <c r="A12" s="4" t="s">
        <v>19</v>
      </c>
      <c r="B12" s="9" t="s">
        <v>505</v>
      </c>
      <c r="C12" s="14" t="s">
        <v>20</v>
      </c>
      <c r="D12" s="18">
        <f t="shared" si="0"/>
        <v>2227</v>
      </c>
      <c r="E12" s="17">
        <v>2227</v>
      </c>
      <c r="F12" s="17"/>
      <c r="G12" s="17"/>
      <c r="H12" s="17"/>
      <c r="I12" s="17"/>
    </row>
    <row r="13" spans="1:9" ht="15" customHeight="1">
      <c r="A13" s="4" t="s">
        <v>21</v>
      </c>
      <c r="B13" s="9" t="s">
        <v>507</v>
      </c>
      <c r="C13" s="14" t="s">
        <v>22</v>
      </c>
      <c r="D13" s="18">
        <f t="shared" si="0"/>
        <v>0</v>
      </c>
      <c r="E13" s="17"/>
      <c r="F13" s="17"/>
      <c r="G13" s="17"/>
      <c r="H13" s="17"/>
      <c r="I13" s="17"/>
    </row>
    <row r="14" spans="1:9" ht="15" customHeight="1">
      <c r="A14" s="5" t="s">
        <v>23</v>
      </c>
      <c r="B14" s="10" t="s">
        <v>370</v>
      </c>
      <c r="C14" s="15" t="s">
        <v>24</v>
      </c>
      <c r="D14" s="18">
        <f t="shared" si="0"/>
        <v>352744</v>
      </c>
      <c r="E14" s="18">
        <f>SUM(E8:E13)</f>
        <v>352744</v>
      </c>
      <c r="F14" s="18">
        <f>SUM(F8:F13)</f>
        <v>0</v>
      </c>
      <c r="G14" s="18">
        <f>SUM(G8:G13)</f>
        <v>0</v>
      </c>
      <c r="H14" s="18">
        <f>SUM(H8:H13)</f>
        <v>0</v>
      </c>
      <c r="I14" s="18">
        <f>SUM(I8:I13)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18">
        <f t="shared" si="0"/>
        <v>0</v>
      </c>
      <c r="E15" s="17"/>
      <c r="F15" s="17"/>
      <c r="G15" s="17"/>
      <c r="H15" s="17"/>
      <c r="I15" s="17"/>
    </row>
    <row r="16" spans="1:9" ht="15" customHeight="1">
      <c r="A16" s="4" t="s">
        <v>28</v>
      </c>
      <c r="B16" s="9" t="s">
        <v>29</v>
      </c>
      <c r="C16" s="14" t="s">
        <v>30</v>
      </c>
      <c r="D16" s="18">
        <f t="shared" si="0"/>
        <v>0</v>
      </c>
      <c r="E16" s="17"/>
      <c r="F16" s="17"/>
      <c r="G16" s="17"/>
      <c r="H16" s="17"/>
      <c r="I16" s="17"/>
    </row>
    <row r="17" spans="1:9" ht="15" customHeight="1">
      <c r="A17" s="4" t="s">
        <v>31</v>
      </c>
      <c r="B17" s="9" t="s">
        <v>32</v>
      </c>
      <c r="C17" s="14" t="s">
        <v>33</v>
      </c>
      <c r="D17" s="18">
        <f t="shared" si="0"/>
        <v>0</v>
      </c>
      <c r="E17" s="17"/>
      <c r="F17" s="17"/>
      <c r="G17" s="17"/>
      <c r="H17" s="17"/>
      <c r="I17" s="17"/>
    </row>
    <row r="18" spans="1:9" ht="15" customHeight="1">
      <c r="A18" s="4" t="s">
        <v>34</v>
      </c>
      <c r="B18" s="9" t="s">
        <v>35</v>
      </c>
      <c r="C18" s="14" t="s">
        <v>36</v>
      </c>
      <c r="D18" s="18">
        <f t="shared" si="0"/>
        <v>0</v>
      </c>
      <c r="E18" s="17"/>
      <c r="F18" s="17"/>
      <c r="G18" s="17"/>
      <c r="H18" s="17"/>
      <c r="I18" s="17"/>
    </row>
    <row r="19" spans="1:9" ht="15" customHeight="1">
      <c r="A19" s="4" t="s">
        <v>37</v>
      </c>
      <c r="B19" s="9" t="s">
        <v>38</v>
      </c>
      <c r="C19" s="14" t="s">
        <v>39</v>
      </c>
      <c r="D19" s="18">
        <f t="shared" si="0"/>
        <v>106291</v>
      </c>
      <c r="E19" s="18">
        <f>SUM(E20:E26)</f>
        <v>21922</v>
      </c>
      <c r="F19" s="18">
        <f>SUM(F20:F26)</f>
        <v>1223</v>
      </c>
      <c r="G19" s="18">
        <f>SUM(G20:G26)</f>
        <v>82052</v>
      </c>
      <c r="H19" s="18">
        <f>SUM(H20:H26)</f>
        <v>1094</v>
      </c>
      <c r="I19" s="18">
        <f>SUM(I20:I26)</f>
        <v>0</v>
      </c>
    </row>
    <row r="20" spans="1:9" ht="15" customHeight="1">
      <c r="A20" s="4"/>
      <c r="B20" s="9" t="s">
        <v>289</v>
      </c>
      <c r="C20" s="14" t="s">
        <v>334</v>
      </c>
      <c r="D20" s="18">
        <f t="shared" si="0"/>
        <v>0</v>
      </c>
      <c r="E20" s="17"/>
      <c r="F20" s="17"/>
      <c r="G20" s="17"/>
      <c r="H20" s="17"/>
      <c r="I20" s="17"/>
    </row>
    <row r="21" spans="1:9" ht="15" customHeight="1">
      <c r="A21" s="4"/>
      <c r="B21" s="9" t="s">
        <v>290</v>
      </c>
      <c r="C21" s="14" t="s">
        <v>333</v>
      </c>
      <c r="D21" s="18">
        <f t="shared" si="0"/>
        <v>14218</v>
      </c>
      <c r="E21" s="17">
        <v>14218</v>
      </c>
      <c r="F21" s="17"/>
      <c r="G21" s="17"/>
      <c r="H21" s="17"/>
      <c r="I21" s="17"/>
    </row>
    <row r="22" spans="1:9" ht="15" customHeight="1">
      <c r="A22" s="4"/>
      <c r="B22" s="9" t="s">
        <v>506</v>
      </c>
      <c r="C22" s="14" t="s">
        <v>335</v>
      </c>
      <c r="D22" s="18">
        <f t="shared" si="0"/>
        <v>83146</v>
      </c>
      <c r="E22" s="17"/>
      <c r="F22" s="17"/>
      <c r="G22" s="17">
        <v>82052</v>
      </c>
      <c r="H22" s="17">
        <v>1094</v>
      </c>
      <c r="I22" s="17"/>
    </row>
    <row r="23" spans="1:9" ht="15" customHeight="1">
      <c r="A23" s="4"/>
      <c r="B23" s="9" t="s">
        <v>292</v>
      </c>
      <c r="C23" s="14" t="s">
        <v>336</v>
      </c>
      <c r="D23" s="18">
        <f t="shared" si="0"/>
        <v>0</v>
      </c>
      <c r="E23" s="17"/>
      <c r="F23" s="17"/>
      <c r="G23" s="17"/>
      <c r="H23" s="17"/>
      <c r="I23" s="17"/>
    </row>
    <row r="24" spans="1:9" ht="15" customHeight="1">
      <c r="A24" s="4"/>
      <c r="B24" s="9" t="s">
        <v>293</v>
      </c>
      <c r="C24" s="14" t="s">
        <v>337</v>
      </c>
      <c r="D24" s="18">
        <f t="shared" si="0"/>
        <v>0</v>
      </c>
      <c r="E24" s="17"/>
      <c r="F24" s="17"/>
      <c r="G24" s="17"/>
      <c r="H24" s="17"/>
      <c r="I24" s="17"/>
    </row>
    <row r="25" spans="1:9" ht="15" customHeight="1">
      <c r="A25" s="4"/>
      <c r="B25" s="9" t="s">
        <v>294</v>
      </c>
      <c r="C25" s="14" t="s">
        <v>338</v>
      </c>
      <c r="D25" s="18">
        <f t="shared" si="0"/>
        <v>0</v>
      </c>
      <c r="E25" s="17"/>
      <c r="F25" s="17"/>
      <c r="G25" s="17"/>
      <c r="H25" s="17"/>
      <c r="I25" s="17"/>
    </row>
    <row r="26" spans="1:9" ht="15" customHeight="1">
      <c r="A26" s="4"/>
      <c r="B26" s="27" t="s">
        <v>348</v>
      </c>
      <c r="C26" s="14" t="s">
        <v>349</v>
      </c>
      <c r="D26" s="18">
        <f t="shared" si="0"/>
        <v>8927</v>
      </c>
      <c r="E26" s="17">
        <v>7704</v>
      </c>
      <c r="F26" s="17">
        <v>1223</v>
      </c>
      <c r="G26" s="17"/>
      <c r="H26" s="17"/>
      <c r="I26" s="17"/>
    </row>
    <row r="27" spans="1:9" ht="15" customHeight="1">
      <c r="A27" s="5" t="s">
        <v>40</v>
      </c>
      <c r="B27" s="10" t="s">
        <v>371</v>
      </c>
      <c r="C27" s="15" t="s">
        <v>41</v>
      </c>
      <c r="D27" s="18">
        <f t="shared" si="0"/>
        <v>459035</v>
      </c>
      <c r="E27" s="18">
        <f>SUM(E14:E19)</f>
        <v>374666</v>
      </c>
      <c r="F27" s="18">
        <f>SUM(F14:F19)</f>
        <v>1223</v>
      </c>
      <c r="G27" s="18">
        <f>SUM(G14:G19)</f>
        <v>82052</v>
      </c>
      <c r="H27" s="18">
        <f>SUM(H14:H19)</f>
        <v>1094</v>
      </c>
      <c r="I27" s="18">
        <f>SUM(I14:I19)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18">
        <f t="shared" si="0"/>
        <v>0</v>
      </c>
      <c r="E28" s="17"/>
      <c r="F28" s="17"/>
      <c r="G28" s="17"/>
      <c r="H28" s="17"/>
      <c r="I28" s="17"/>
    </row>
    <row r="29" spans="1:9" ht="15" customHeight="1">
      <c r="A29" s="4" t="s">
        <v>45</v>
      </c>
      <c r="B29" s="9" t="s">
        <v>46</v>
      </c>
      <c r="C29" s="14" t="s">
        <v>47</v>
      </c>
      <c r="D29" s="18">
        <f t="shared" si="0"/>
        <v>0</v>
      </c>
      <c r="E29" s="17"/>
      <c r="F29" s="17"/>
      <c r="G29" s="17"/>
      <c r="H29" s="17"/>
      <c r="I29" s="17"/>
    </row>
    <row r="30" spans="1:9" ht="15" customHeight="1">
      <c r="A30" s="4" t="s">
        <v>48</v>
      </c>
      <c r="B30" s="9" t="s">
        <v>49</v>
      </c>
      <c r="C30" s="14" t="s">
        <v>50</v>
      </c>
      <c r="D30" s="18">
        <f t="shared" si="0"/>
        <v>0</v>
      </c>
      <c r="E30" s="17"/>
      <c r="F30" s="17"/>
      <c r="G30" s="17"/>
      <c r="H30" s="17"/>
      <c r="I30" s="17"/>
    </row>
    <row r="31" spans="1:9" ht="15" customHeight="1">
      <c r="A31" s="4" t="s">
        <v>51</v>
      </c>
      <c r="B31" s="9" t="s">
        <v>52</v>
      </c>
      <c r="C31" s="14" t="s">
        <v>53</v>
      </c>
      <c r="D31" s="18">
        <f t="shared" si="0"/>
        <v>0</v>
      </c>
      <c r="E31" s="17"/>
      <c r="F31" s="17"/>
      <c r="G31" s="17"/>
      <c r="H31" s="17"/>
      <c r="I31" s="17"/>
    </row>
    <row r="32" spans="1:9" ht="15" customHeight="1">
      <c r="A32" s="4" t="s">
        <v>54</v>
      </c>
      <c r="B32" s="9" t="s">
        <v>55</v>
      </c>
      <c r="C32" s="14" t="s">
        <v>56</v>
      </c>
      <c r="D32" s="18">
        <f t="shared" si="0"/>
        <v>0</v>
      </c>
      <c r="E32" s="17"/>
      <c r="F32" s="17"/>
      <c r="G32" s="17"/>
      <c r="H32" s="17"/>
      <c r="I32" s="17"/>
    </row>
    <row r="33" spans="1:9" ht="15" customHeight="1">
      <c r="A33" s="5" t="s">
        <v>57</v>
      </c>
      <c r="B33" s="10" t="s">
        <v>372</v>
      </c>
      <c r="C33" s="15" t="s">
        <v>58</v>
      </c>
      <c r="D33" s="18">
        <f t="shared" si="0"/>
        <v>0</v>
      </c>
      <c r="E33" s="18">
        <f>SUM(E28:E32)</f>
        <v>0</v>
      </c>
      <c r="F33" s="18">
        <f>SUM(F28:F32)</f>
        <v>0</v>
      </c>
      <c r="G33" s="18">
        <f>SUM(G28:G32)</f>
        <v>0</v>
      </c>
      <c r="H33" s="18">
        <f>SUM(H28:H32)</f>
        <v>0</v>
      </c>
      <c r="I33" s="18">
        <f>SUM(I28:I32)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18">
        <f t="shared" si="0"/>
        <v>0</v>
      </c>
      <c r="E34" s="17"/>
      <c r="F34" s="17"/>
      <c r="G34" s="17"/>
      <c r="H34" s="17"/>
      <c r="I34" s="17"/>
    </row>
    <row r="35" spans="1:9" ht="15" customHeight="1">
      <c r="A35" s="4" t="s">
        <v>62</v>
      </c>
      <c r="B35" s="9" t="s">
        <v>63</v>
      </c>
      <c r="C35" s="14" t="s">
        <v>64</v>
      </c>
      <c r="D35" s="18">
        <f t="shared" si="0"/>
        <v>0</v>
      </c>
      <c r="E35" s="17"/>
      <c r="F35" s="17"/>
      <c r="G35" s="17"/>
      <c r="H35" s="17"/>
      <c r="I35" s="17"/>
    </row>
    <row r="36" spans="1:9" ht="15" customHeight="1">
      <c r="A36" s="5" t="s">
        <v>65</v>
      </c>
      <c r="B36" s="10" t="s">
        <v>373</v>
      </c>
      <c r="C36" s="15" t="s">
        <v>66</v>
      </c>
      <c r="D36" s="18">
        <f t="shared" si="0"/>
        <v>0</v>
      </c>
      <c r="E36" s="18">
        <f>SUM(E34:E35)</f>
        <v>0</v>
      </c>
      <c r="F36" s="18">
        <f>SUM(F34:F35)</f>
        <v>0</v>
      </c>
      <c r="G36" s="18">
        <f>SUM(G34:G35)</f>
        <v>0</v>
      </c>
      <c r="H36" s="18">
        <f>SUM(H34:H35)</f>
        <v>0</v>
      </c>
      <c r="I36" s="18">
        <f>SUM(I34:I35)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18">
        <f t="shared" si="0"/>
        <v>0</v>
      </c>
      <c r="E37" s="17"/>
      <c r="F37" s="17"/>
      <c r="G37" s="17"/>
      <c r="H37" s="17"/>
      <c r="I37" s="17"/>
    </row>
    <row r="38" spans="1:9" ht="15" customHeight="1">
      <c r="A38" s="4" t="s">
        <v>70</v>
      </c>
      <c r="B38" s="9" t="s">
        <v>71</v>
      </c>
      <c r="C38" s="14" t="s">
        <v>72</v>
      </c>
      <c r="D38" s="18">
        <f t="shared" si="0"/>
        <v>0</v>
      </c>
      <c r="E38" s="17"/>
      <c r="F38" s="17"/>
      <c r="G38" s="17"/>
      <c r="H38" s="17"/>
      <c r="I38" s="17"/>
    </row>
    <row r="39" spans="1:9" ht="15" customHeight="1">
      <c r="A39" s="4" t="s">
        <v>73</v>
      </c>
      <c r="B39" s="9" t="s">
        <v>74</v>
      </c>
      <c r="C39" s="14" t="s">
        <v>75</v>
      </c>
      <c r="D39" s="18">
        <f t="shared" si="0"/>
        <v>91747</v>
      </c>
      <c r="E39" s="17">
        <v>91747</v>
      </c>
      <c r="F39" s="17"/>
      <c r="G39" s="17"/>
      <c r="H39" s="17"/>
      <c r="I39" s="17"/>
    </row>
    <row r="40" spans="1:9" ht="15" customHeight="1">
      <c r="A40" s="4" t="s">
        <v>76</v>
      </c>
      <c r="B40" s="9" t="s">
        <v>77</v>
      </c>
      <c r="C40" s="14" t="s">
        <v>78</v>
      </c>
      <c r="D40" s="18">
        <f t="shared" si="0"/>
        <v>187900</v>
      </c>
      <c r="E40" s="17">
        <v>187900</v>
      </c>
      <c r="F40" s="17"/>
      <c r="G40" s="17"/>
      <c r="H40" s="17"/>
      <c r="I40" s="17"/>
    </row>
    <row r="41" spans="1:9" ht="15" customHeight="1">
      <c r="A41" s="4" t="s">
        <v>79</v>
      </c>
      <c r="B41" s="9" t="s">
        <v>80</v>
      </c>
      <c r="C41" s="14" t="s">
        <v>81</v>
      </c>
      <c r="D41" s="18">
        <f t="shared" si="0"/>
        <v>0</v>
      </c>
      <c r="E41" s="17"/>
      <c r="F41" s="17"/>
      <c r="G41" s="17"/>
      <c r="H41" s="17"/>
      <c r="I41" s="17"/>
    </row>
    <row r="42" spans="1:9" ht="15" customHeight="1">
      <c r="A42" s="4" t="s">
        <v>82</v>
      </c>
      <c r="B42" s="9" t="s">
        <v>83</v>
      </c>
      <c r="C42" s="14" t="s">
        <v>84</v>
      </c>
      <c r="D42" s="18">
        <f t="shared" si="0"/>
        <v>0</v>
      </c>
      <c r="E42" s="17"/>
      <c r="F42" s="17"/>
      <c r="G42" s="17"/>
      <c r="H42" s="17"/>
      <c r="I42" s="17"/>
    </row>
    <row r="43" spans="1:9" ht="15" customHeight="1">
      <c r="A43" s="4" t="s">
        <v>85</v>
      </c>
      <c r="B43" s="9" t="s">
        <v>86</v>
      </c>
      <c r="C43" s="14" t="s">
        <v>87</v>
      </c>
      <c r="D43" s="18">
        <f t="shared" si="0"/>
        <v>10688</v>
      </c>
      <c r="E43" s="17">
        <v>10688</v>
      </c>
      <c r="F43" s="17"/>
      <c r="G43" s="17"/>
      <c r="H43" s="17"/>
      <c r="I43" s="17"/>
    </row>
    <row r="44" spans="1:9" ht="15" customHeight="1">
      <c r="A44" s="4" t="s">
        <v>88</v>
      </c>
      <c r="B44" s="9" t="s">
        <v>89</v>
      </c>
      <c r="C44" s="14" t="s">
        <v>90</v>
      </c>
      <c r="D44" s="18">
        <f t="shared" si="0"/>
        <v>0</v>
      </c>
      <c r="E44" s="17"/>
      <c r="F44" s="17"/>
      <c r="G44" s="17"/>
      <c r="H44" s="17"/>
      <c r="I44" s="17"/>
    </row>
    <row r="45" spans="1:9" ht="15" customHeight="1">
      <c r="A45" s="5" t="s">
        <v>91</v>
      </c>
      <c r="B45" s="10" t="s">
        <v>374</v>
      </c>
      <c r="C45" s="15" t="s">
        <v>92</v>
      </c>
      <c r="D45" s="18">
        <f t="shared" si="0"/>
        <v>198588</v>
      </c>
      <c r="E45" s="18">
        <f>SUM(E40:E44)</f>
        <v>198588</v>
      </c>
      <c r="F45" s="18">
        <f>SUM(F40:F44)</f>
        <v>0</v>
      </c>
      <c r="G45" s="18">
        <f>SUM(G40:G44)</f>
        <v>0</v>
      </c>
      <c r="H45" s="18">
        <f>SUM(H40:H44)</f>
        <v>0</v>
      </c>
      <c r="I45" s="18">
        <f>SUM(I40:I44)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18">
        <f t="shared" si="0"/>
        <v>1413</v>
      </c>
      <c r="E46" s="17">
        <v>1413</v>
      </c>
      <c r="F46" s="17"/>
      <c r="G46" s="17"/>
      <c r="H46" s="17"/>
      <c r="I46" s="17"/>
    </row>
    <row r="47" spans="1:9" ht="15" customHeight="1">
      <c r="A47" s="5" t="s">
        <v>96</v>
      </c>
      <c r="B47" s="10" t="s">
        <v>375</v>
      </c>
      <c r="C47" s="15" t="s">
        <v>97</v>
      </c>
      <c r="D47" s="18">
        <f t="shared" si="0"/>
        <v>291748</v>
      </c>
      <c r="E47" s="18">
        <f>E36+E37+E38+E39+E45+E46</f>
        <v>291748</v>
      </c>
      <c r="F47" s="18">
        <f>F36+F37+F38+F39+F45+F46</f>
        <v>0</v>
      </c>
      <c r="G47" s="18">
        <f>G36+G37+G38+G39+G45+G46</f>
        <v>0</v>
      </c>
      <c r="H47" s="18">
        <f>H36+H37+H38+H39+H45+H46</f>
        <v>0</v>
      </c>
      <c r="I47" s="18">
        <f>I36+I37+I38+I39+I45+I46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18">
        <f t="shared" si="0"/>
        <v>0</v>
      </c>
      <c r="E48" s="17"/>
      <c r="F48" s="17"/>
      <c r="G48" s="17"/>
      <c r="H48" s="17"/>
      <c r="I48" s="17"/>
    </row>
    <row r="49" spans="1:9" ht="15" customHeight="1">
      <c r="A49" s="4" t="s">
        <v>101</v>
      </c>
      <c r="B49" s="11" t="s">
        <v>102</v>
      </c>
      <c r="C49" s="14" t="s">
        <v>103</v>
      </c>
      <c r="D49" s="18">
        <f t="shared" si="0"/>
        <v>9048</v>
      </c>
      <c r="E49" s="17"/>
      <c r="F49" s="17">
        <v>360</v>
      </c>
      <c r="G49" s="17">
        <v>1050</v>
      </c>
      <c r="H49" s="17">
        <v>6688</v>
      </c>
      <c r="I49" s="17">
        <v>950</v>
      </c>
    </row>
    <row r="50" spans="1:9" ht="15" customHeight="1">
      <c r="A50" s="4" t="s">
        <v>104</v>
      </c>
      <c r="B50" s="11" t="s">
        <v>105</v>
      </c>
      <c r="C50" s="14" t="s">
        <v>106</v>
      </c>
      <c r="D50" s="18">
        <f t="shared" si="0"/>
        <v>3690</v>
      </c>
      <c r="E50" s="18">
        <f>SUM(E51:E52)</f>
        <v>560</v>
      </c>
      <c r="F50" s="18">
        <f>SUM(F51:F52)</f>
        <v>1500</v>
      </c>
      <c r="G50" s="18">
        <f>SUM(G51:G52)</f>
        <v>1630</v>
      </c>
      <c r="H50" s="18">
        <f>SUM(H51:H52)</f>
        <v>0</v>
      </c>
      <c r="I50" s="18">
        <f>SUM(I51:I52)</f>
        <v>0</v>
      </c>
    </row>
    <row r="51" spans="1:9" ht="15" customHeight="1">
      <c r="A51" s="4"/>
      <c r="B51" s="27" t="s">
        <v>244</v>
      </c>
      <c r="C51" s="14" t="s">
        <v>329</v>
      </c>
      <c r="D51" s="18">
        <f t="shared" si="0"/>
        <v>1820</v>
      </c>
      <c r="E51" s="17">
        <v>240</v>
      </c>
      <c r="F51" s="17">
        <v>1500</v>
      </c>
      <c r="G51" s="17">
        <v>80</v>
      </c>
      <c r="H51" s="17"/>
      <c r="I51" s="17"/>
    </row>
    <row r="52" spans="1:9" ht="15" customHeight="1">
      <c r="A52" s="4"/>
      <c r="B52" s="27" t="s">
        <v>245</v>
      </c>
      <c r="C52" s="14" t="s">
        <v>330</v>
      </c>
      <c r="D52" s="18">
        <f t="shared" si="0"/>
        <v>1870</v>
      </c>
      <c r="E52" s="17">
        <v>320</v>
      </c>
      <c r="F52" s="17"/>
      <c r="G52" s="17">
        <v>1550</v>
      </c>
      <c r="H52" s="17"/>
      <c r="I52" s="17"/>
    </row>
    <row r="53" spans="1:9" ht="15" customHeight="1">
      <c r="A53" s="4" t="s">
        <v>107</v>
      </c>
      <c r="B53" s="11" t="s">
        <v>332</v>
      </c>
      <c r="C53" s="14" t="s">
        <v>108</v>
      </c>
      <c r="D53" s="18">
        <f t="shared" si="0"/>
        <v>19980</v>
      </c>
      <c r="E53" s="17">
        <v>19980</v>
      </c>
      <c r="F53" s="17"/>
      <c r="G53" s="17"/>
      <c r="H53" s="17"/>
      <c r="I53" s="17"/>
    </row>
    <row r="54" spans="1:9" ht="15" customHeight="1">
      <c r="A54" s="4" t="s">
        <v>109</v>
      </c>
      <c r="B54" s="11" t="s">
        <v>110</v>
      </c>
      <c r="C54" s="14" t="s">
        <v>111</v>
      </c>
      <c r="D54" s="18">
        <f t="shared" si="0"/>
        <v>12612</v>
      </c>
      <c r="E54" s="17">
        <v>3579</v>
      </c>
      <c r="F54" s="17">
        <v>502</v>
      </c>
      <c r="G54" s="17"/>
      <c r="H54" s="17">
        <v>8531</v>
      </c>
      <c r="I54" s="17"/>
    </row>
    <row r="55" spans="1:9" ht="15" customHeight="1">
      <c r="A55" s="4" t="s">
        <v>112</v>
      </c>
      <c r="B55" s="11" t="s">
        <v>113</v>
      </c>
      <c r="C55" s="14" t="s">
        <v>114</v>
      </c>
      <c r="D55" s="18">
        <f t="shared" si="0"/>
        <v>7128</v>
      </c>
      <c r="E55" s="17">
        <v>6404</v>
      </c>
      <c r="F55" s="17"/>
      <c r="G55" s="17">
        <v>724</v>
      </c>
      <c r="H55" s="17"/>
      <c r="I55" s="17"/>
    </row>
    <row r="56" spans="1:9" ht="15" customHeight="1">
      <c r="A56" s="4" t="s">
        <v>115</v>
      </c>
      <c r="B56" s="11" t="s">
        <v>116</v>
      </c>
      <c r="C56" s="14" t="s">
        <v>117</v>
      </c>
      <c r="D56" s="18">
        <f t="shared" si="0"/>
        <v>4864</v>
      </c>
      <c r="E56" s="17"/>
      <c r="F56" s="17"/>
      <c r="G56" s="119"/>
      <c r="H56" s="17">
        <v>4864</v>
      </c>
      <c r="I56" s="17"/>
    </row>
    <row r="57" spans="1:9" ht="15" customHeight="1">
      <c r="A57" s="4" t="s">
        <v>118</v>
      </c>
      <c r="B57" s="11" t="s">
        <v>119</v>
      </c>
      <c r="C57" s="14" t="s">
        <v>120</v>
      </c>
      <c r="D57" s="18">
        <f t="shared" si="0"/>
        <v>1300</v>
      </c>
      <c r="E57" s="17">
        <v>1300</v>
      </c>
      <c r="F57" s="17"/>
      <c r="G57" s="17"/>
      <c r="H57" s="17"/>
      <c r="I57" s="17"/>
    </row>
    <row r="58" spans="1:9" ht="15" customHeight="1">
      <c r="A58" s="4" t="s">
        <v>121</v>
      </c>
      <c r="B58" s="11" t="s">
        <v>122</v>
      </c>
      <c r="C58" s="14" t="s">
        <v>123</v>
      </c>
      <c r="D58" s="18">
        <f t="shared" si="0"/>
        <v>0</v>
      </c>
      <c r="E58" s="17"/>
      <c r="F58" s="17"/>
      <c r="G58" s="17"/>
      <c r="H58" s="17"/>
      <c r="I58" s="17"/>
    </row>
    <row r="59" spans="1:9" ht="15" customHeight="1">
      <c r="A59" s="4" t="s">
        <v>124</v>
      </c>
      <c r="B59" s="11" t="s">
        <v>125</v>
      </c>
      <c r="C59" s="14" t="s">
        <v>126</v>
      </c>
      <c r="D59" s="18">
        <f t="shared" si="0"/>
        <v>191</v>
      </c>
      <c r="E59" s="17">
        <v>191</v>
      </c>
      <c r="F59" s="17"/>
      <c r="G59" s="17"/>
      <c r="H59" s="17"/>
      <c r="I59" s="17"/>
    </row>
    <row r="60" spans="1:9" ht="15" customHeight="1">
      <c r="A60" s="5" t="s">
        <v>127</v>
      </c>
      <c r="B60" s="12" t="s">
        <v>376</v>
      </c>
      <c r="C60" s="15" t="s">
        <v>128</v>
      </c>
      <c r="D60" s="18">
        <f t="shared" si="0"/>
        <v>58813</v>
      </c>
      <c r="E60" s="18">
        <f>E48+E49+E50+E53+E54+E55+E56+E57+E58+E59</f>
        <v>32014</v>
      </c>
      <c r="F60" s="18">
        <f>F48+F49+F50+F53+F54+F55+F56+F57+F58+F59</f>
        <v>2362</v>
      </c>
      <c r="G60" s="18">
        <f>G48+G49+G50+G53+G54+G55+G56+G57+G58+G59</f>
        <v>3404</v>
      </c>
      <c r="H60" s="18">
        <f>H48+H49+H50+H53+H54+H55+H56+H57+H58+H59</f>
        <v>20083</v>
      </c>
      <c r="I60" s="18">
        <f>I48+I49+I50+I53+I54+I55+I56+I57+I58+I59</f>
        <v>950</v>
      </c>
    </row>
    <row r="61" spans="1:9" ht="15" customHeight="1">
      <c r="A61" s="4">
        <v>45</v>
      </c>
      <c r="B61" s="11" t="s">
        <v>129</v>
      </c>
      <c r="C61" s="14" t="s">
        <v>130</v>
      </c>
      <c r="D61" s="18">
        <f t="shared" si="0"/>
        <v>0</v>
      </c>
      <c r="E61" s="17"/>
      <c r="F61" s="17"/>
      <c r="G61" s="17"/>
      <c r="H61" s="17"/>
      <c r="I61" s="17"/>
    </row>
    <row r="62" spans="1:9" ht="15" customHeight="1">
      <c r="A62" s="4">
        <v>46</v>
      </c>
      <c r="B62" s="11" t="s">
        <v>131</v>
      </c>
      <c r="C62" s="14" t="s">
        <v>132</v>
      </c>
      <c r="D62" s="18">
        <f t="shared" si="0"/>
        <v>8199</v>
      </c>
      <c r="E62" s="17">
        <v>8199</v>
      </c>
      <c r="F62" s="17"/>
      <c r="G62" s="17"/>
      <c r="H62" s="17"/>
      <c r="I62" s="17"/>
    </row>
    <row r="63" spans="1:9" ht="15" customHeight="1">
      <c r="A63" s="4">
        <v>47</v>
      </c>
      <c r="B63" s="11" t="s">
        <v>133</v>
      </c>
      <c r="C63" s="14" t="s">
        <v>134</v>
      </c>
      <c r="D63" s="18">
        <f t="shared" si="0"/>
        <v>286</v>
      </c>
      <c r="E63" s="17"/>
      <c r="F63" s="17">
        <v>286</v>
      </c>
      <c r="G63" s="17"/>
      <c r="H63" s="17"/>
      <c r="I63" s="17"/>
    </row>
    <row r="64" spans="1:9" ht="15" customHeight="1">
      <c r="A64" s="4">
        <v>48</v>
      </c>
      <c r="B64" s="11" t="s">
        <v>135</v>
      </c>
      <c r="C64" s="14" t="s">
        <v>136</v>
      </c>
      <c r="D64" s="18">
        <f t="shared" si="0"/>
        <v>0</v>
      </c>
      <c r="E64" s="17"/>
      <c r="F64" s="17"/>
      <c r="G64" s="17"/>
      <c r="H64" s="17"/>
      <c r="I64" s="17"/>
    </row>
    <row r="65" spans="1:9" ht="15" customHeight="1">
      <c r="A65" s="4">
        <v>49</v>
      </c>
      <c r="B65" s="11" t="s">
        <v>137</v>
      </c>
      <c r="C65" s="14" t="s">
        <v>138</v>
      </c>
      <c r="D65" s="18">
        <f t="shared" si="0"/>
        <v>0</v>
      </c>
      <c r="E65" s="17"/>
      <c r="F65" s="17"/>
      <c r="G65" s="17"/>
      <c r="H65" s="17"/>
      <c r="I65" s="17"/>
    </row>
    <row r="66" spans="1:9" ht="15" customHeight="1">
      <c r="A66" s="5">
        <v>50</v>
      </c>
      <c r="B66" s="10" t="s">
        <v>377</v>
      </c>
      <c r="C66" s="15" t="s">
        <v>139</v>
      </c>
      <c r="D66" s="18">
        <f t="shared" si="0"/>
        <v>8485</v>
      </c>
      <c r="E66" s="18">
        <f>SUM(E61:E65)</f>
        <v>8199</v>
      </c>
      <c r="F66" s="18">
        <f>SUM(F61:F65)</f>
        <v>286</v>
      </c>
      <c r="G66" s="18">
        <f>SUM(G61:G65)</f>
        <v>0</v>
      </c>
      <c r="H66" s="18">
        <f>SUM(H61:H65)</f>
        <v>0</v>
      </c>
      <c r="I66" s="18">
        <f>SUM(I61:I65)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18">
        <f t="shared" si="0"/>
        <v>0</v>
      </c>
      <c r="E67" s="17"/>
      <c r="F67" s="17"/>
      <c r="G67" s="17"/>
      <c r="H67" s="17"/>
      <c r="I67" s="17"/>
    </row>
    <row r="68" spans="1:9" ht="15" customHeight="1">
      <c r="A68" s="4">
        <v>52</v>
      </c>
      <c r="B68" s="9" t="s">
        <v>142</v>
      </c>
      <c r="C68" s="14" t="s">
        <v>143</v>
      </c>
      <c r="D68" s="18">
        <f t="shared" si="0"/>
        <v>0</v>
      </c>
      <c r="E68" s="17"/>
      <c r="F68" s="17"/>
      <c r="G68" s="17"/>
      <c r="H68" s="17"/>
      <c r="I68" s="17"/>
    </row>
    <row r="69" spans="1:9" ht="15" customHeight="1">
      <c r="A69" s="4">
        <v>53</v>
      </c>
      <c r="B69" s="11" t="s">
        <v>144</v>
      </c>
      <c r="C69" s="14" t="s">
        <v>145</v>
      </c>
      <c r="D69" s="18">
        <f t="shared" si="0"/>
        <v>70</v>
      </c>
      <c r="E69" s="17"/>
      <c r="F69" s="17"/>
      <c r="G69" s="17">
        <v>70</v>
      </c>
      <c r="H69" s="17"/>
      <c r="I69" s="17"/>
    </row>
    <row r="70" spans="1:9" ht="15" customHeight="1">
      <c r="A70" s="5">
        <v>54</v>
      </c>
      <c r="B70" s="10" t="s">
        <v>378</v>
      </c>
      <c r="C70" s="15" t="s">
        <v>146</v>
      </c>
      <c r="D70" s="18">
        <f t="shared" si="0"/>
        <v>70</v>
      </c>
      <c r="E70" s="18">
        <f>SUM(E67:E69)</f>
        <v>0</v>
      </c>
      <c r="F70" s="18">
        <f>SUM(F67:F69)</f>
        <v>0</v>
      </c>
      <c r="G70" s="18">
        <f>SUM(G67:G69)</f>
        <v>70</v>
      </c>
      <c r="H70" s="18">
        <f>SUM(H67:H69)</f>
        <v>0</v>
      </c>
      <c r="I70" s="18">
        <f>SUM(I67:I69)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18">
        <f t="shared" si="0"/>
        <v>0</v>
      </c>
      <c r="E71" s="17"/>
      <c r="F71" s="17"/>
      <c r="G71" s="17"/>
      <c r="H71" s="17"/>
      <c r="I71" s="17"/>
    </row>
    <row r="72" spans="1:9" ht="15" customHeight="1">
      <c r="A72" s="4">
        <v>56</v>
      </c>
      <c r="B72" s="9" t="s">
        <v>149</v>
      </c>
      <c r="C72" s="14" t="s">
        <v>150</v>
      </c>
      <c r="D72" s="18">
        <f aca="true" t="shared" si="1" ref="D72:D89">SUM(E72:I72)</f>
        <v>0</v>
      </c>
      <c r="E72" s="17"/>
      <c r="F72" s="17"/>
      <c r="G72" s="17"/>
      <c r="H72" s="17"/>
      <c r="I72" s="17"/>
    </row>
    <row r="73" spans="1:9" ht="15" customHeight="1">
      <c r="A73" s="4">
        <v>57</v>
      </c>
      <c r="B73" s="11" t="s">
        <v>151</v>
      </c>
      <c r="C73" s="14" t="s">
        <v>152</v>
      </c>
      <c r="D73" s="18">
        <f t="shared" si="1"/>
        <v>352</v>
      </c>
      <c r="E73" s="17">
        <v>352</v>
      </c>
      <c r="F73" s="17"/>
      <c r="G73" s="17"/>
      <c r="H73" s="17"/>
      <c r="I73" s="17"/>
    </row>
    <row r="74" spans="1:9" ht="15" customHeight="1" thickBot="1">
      <c r="A74" s="56">
        <v>58</v>
      </c>
      <c r="B74" s="57" t="s">
        <v>379</v>
      </c>
      <c r="C74" s="58" t="s">
        <v>153</v>
      </c>
      <c r="D74" s="18">
        <f t="shared" si="1"/>
        <v>352</v>
      </c>
      <c r="E74" s="59">
        <f>SUM(E71:E73)</f>
        <v>352</v>
      </c>
      <c r="F74" s="59">
        <f>SUM(F71:F73)</f>
        <v>0</v>
      </c>
      <c r="G74" s="59">
        <f>SUM(G71:G73)</f>
        <v>0</v>
      </c>
      <c r="H74" s="59">
        <f>SUM(H71:H73)</f>
        <v>0</v>
      </c>
      <c r="I74" s="59">
        <f>SUM(I71:I73)</f>
        <v>0</v>
      </c>
    </row>
    <row r="75" spans="1:9" ht="15" customHeight="1" thickBot="1">
      <c r="A75" s="61">
        <v>59</v>
      </c>
      <c r="B75" s="62" t="s">
        <v>380</v>
      </c>
      <c r="C75" s="63" t="s">
        <v>154</v>
      </c>
      <c r="D75" s="18">
        <f t="shared" si="1"/>
        <v>818503</v>
      </c>
      <c r="E75" s="64">
        <f>E27+E33+E47+E60+E66+E70+E74</f>
        <v>706979</v>
      </c>
      <c r="F75" s="64">
        <f>F27+F33+F47+F60+F66+F70+F74</f>
        <v>3871</v>
      </c>
      <c r="G75" s="64">
        <f>G27+G33+G47+G60+G66+G70+G74</f>
        <v>85526</v>
      </c>
      <c r="H75" s="64">
        <f>H27+H33+H47+H60+H66+H70+H74</f>
        <v>21177</v>
      </c>
      <c r="I75" s="64">
        <f>I27+I33+I47+I60+I66+I70+I74</f>
        <v>950</v>
      </c>
    </row>
    <row r="76" spans="1:9" ht="15">
      <c r="A76" s="60">
        <v>60</v>
      </c>
      <c r="B76" s="40" t="s">
        <v>273</v>
      </c>
      <c r="C76" s="44" t="s">
        <v>276</v>
      </c>
      <c r="D76" s="18">
        <f t="shared" si="1"/>
        <v>0</v>
      </c>
      <c r="E76" s="44"/>
      <c r="F76" s="44"/>
      <c r="G76" s="44"/>
      <c r="H76" s="44"/>
      <c r="I76" s="44"/>
    </row>
    <row r="77" spans="1:9" ht="15">
      <c r="A77" s="5">
        <v>61</v>
      </c>
      <c r="B77" s="35" t="s">
        <v>274</v>
      </c>
      <c r="C77" s="45" t="s">
        <v>277</v>
      </c>
      <c r="D77" s="18">
        <f t="shared" si="1"/>
        <v>0</v>
      </c>
      <c r="E77" s="45"/>
      <c r="F77" s="45"/>
      <c r="G77" s="45"/>
      <c r="H77" s="45"/>
      <c r="I77" s="45"/>
    </row>
    <row r="78" spans="1:9" ht="15">
      <c r="A78" s="5">
        <v>62</v>
      </c>
      <c r="B78" s="9" t="s">
        <v>266</v>
      </c>
      <c r="C78" s="45" t="s">
        <v>278</v>
      </c>
      <c r="D78" s="18">
        <f t="shared" si="1"/>
        <v>565881</v>
      </c>
      <c r="E78" s="45">
        <v>530547</v>
      </c>
      <c r="F78" s="45">
        <v>8680</v>
      </c>
      <c r="G78" s="45">
        <v>20933</v>
      </c>
      <c r="H78" s="45">
        <v>4153</v>
      </c>
      <c r="I78" s="45">
        <v>1568</v>
      </c>
    </row>
    <row r="79" spans="1:9" ht="15">
      <c r="A79" s="5">
        <v>63</v>
      </c>
      <c r="B79" s="9" t="s">
        <v>267</v>
      </c>
      <c r="C79" s="45" t="s">
        <v>279</v>
      </c>
      <c r="D79" s="18">
        <f t="shared" si="1"/>
        <v>0</v>
      </c>
      <c r="E79" s="45"/>
      <c r="F79" s="45"/>
      <c r="G79" s="45"/>
      <c r="H79" s="45"/>
      <c r="I79" s="45"/>
    </row>
    <row r="80" spans="1:9" ht="15">
      <c r="A80" s="5">
        <v>64</v>
      </c>
      <c r="B80" s="10" t="s">
        <v>381</v>
      </c>
      <c r="C80" s="45" t="s">
        <v>280</v>
      </c>
      <c r="D80" s="18">
        <f t="shared" si="1"/>
        <v>565881</v>
      </c>
      <c r="E80" s="45">
        <f>SUM(E78:E79)</f>
        <v>530547</v>
      </c>
      <c r="F80" s="45">
        <f>SUM(F78:F79)</f>
        <v>8680</v>
      </c>
      <c r="G80" s="45">
        <f>SUM(G78:G79)</f>
        <v>20933</v>
      </c>
      <c r="H80" s="45">
        <f>SUM(H78:H79)</f>
        <v>4153</v>
      </c>
      <c r="I80" s="45">
        <f>SUM(I78:I79)</f>
        <v>1568</v>
      </c>
    </row>
    <row r="81" spans="1:9" ht="15">
      <c r="A81" s="5">
        <v>65</v>
      </c>
      <c r="B81" s="34" t="s">
        <v>268</v>
      </c>
      <c r="C81" s="45" t="s">
        <v>281</v>
      </c>
      <c r="D81" s="18">
        <f t="shared" si="1"/>
        <v>19602</v>
      </c>
      <c r="E81" s="45">
        <v>19602</v>
      </c>
      <c r="F81" s="45"/>
      <c r="G81" s="45"/>
      <c r="H81" s="45"/>
      <c r="I81" s="45"/>
    </row>
    <row r="82" spans="1:9" ht="15">
      <c r="A82" s="5">
        <v>66</v>
      </c>
      <c r="B82" s="34" t="s">
        <v>269</v>
      </c>
      <c r="C82" s="45" t="s">
        <v>282</v>
      </c>
      <c r="D82" s="18">
        <f t="shared" si="1"/>
        <v>0</v>
      </c>
      <c r="E82" s="45"/>
      <c r="F82" s="45"/>
      <c r="G82" s="45"/>
      <c r="H82" s="45"/>
      <c r="I82" s="45"/>
    </row>
    <row r="83" spans="1:9" ht="15">
      <c r="A83" s="5">
        <v>67</v>
      </c>
      <c r="B83" s="34" t="s">
        <v>270</v>
      </c>
      <c r="C83" s="45" t="s">
        <v>283</v>
      </c>
      <c r="D83" s="18">
        <f t="shared" si="1"/>
        <v>474153</v>
      </c>
      <c r="E83" s="233"/>
      <c r="F83" s="234">
        <v>159313</v>
      </c>
      <c r="G83" s="233">
        <v>145260</v>
      </c>
      <c r="H83" s="233">
        <v>114857</v>
      </c>
      <c r="I83" s="233">
        <v>54723</v>
      </c>
    </row>
    <row r="84" spans="1:9" ht="15">
      <c r="A84" s="5">
        <v>68</v>
      </c>
      <c r="B84" s="34" t="s">
        <v>271</v>
      </c>
      <c r="C84" s="45" t="s">
        <v>284</v>
      </c>
      <c r="D84" s="18">
        <f t="shared" si="1"/>
        <v>0</v>
      </c>
      <c r="E84" s="235"/>
      <c r="F84" s="236"/>
      <c r="G84" s="235"/>
      <c r="H84" s="235"/>
      <c r="I84" s="235"/>
    </row>
    <row r="85" spans="1:9" ht="15">
      <c r="A85" s="5">
        <v>69</v>
      </c>
      <c r="B85" s="11" t="s">
        <v>272</v>
      </c>
      <c r="C85" s="45" t="s">
        <v>285</v>
      </c>
      <c r="D85" s="18">
        <f t="shared" si="1"/>
        <v>0</v>
      </c>
      <c r="E85" s="235"/>
      <c r="F85" s="236"/>
      <c r="G85" s="235"/>
      <c r="H85" s="235"/>
      <c r="I85" s="235"/>
    </row>
    <row r="86" spans="1:9" ht="15">
      <c r="A86" s="5">
        <v>70</v>
      </c>
      <c r="B86" s="12" t="s">
        <v>382</v>
      </c>
      <c r="C86" s="45" t="s">
        <v>286</v>
      </c>
      <c r="D86" s="18">
        <f t="shared" si="1"/>
        <v>1059636</v>
      </c>
      <c r="E86" s="235">
        <f>(SUM(E80:E85))+E76+E77</f>
        <v>550149</v>
      </c>
      <c r="F86" s="237">
        <f>(SUM(F80:F85))+F76+F77</f>
        <v>167993</v>
      </c>
      <c r="G86" s="235">
        <f>(SUM(G80:G85))+G76+G77</f>
        <v>166193</v>
      </c>
      <c r="H86" s="235">
        <f>(SUM(H80:H85))+H76+H77</f>
        <v>119010</v>
      </c>
      <c r="I86" s="235">
        <f>(SUM(I80:I85))+I76+I77</f>
        <v>56291</v>
      </c>
    </row>
    <row r="87" spans="1:9" ht="15">
      <c r="A87" s="5">
        <v>71</v>
      </c>
      <c r="B87" s="35" t="s">
        <v>275</v>
      </c>
      <c r="C87" s="45" t="s">
        <v>287</v>
      </c>
      <c r="D87" s="18">
        <f t="shared" si="1"/>
        <v>0</v>
      </c>
      <c r="E87" s="235"/>
      <c r="F87" s="237"/>
      <c r="G87" s="235"/>
      <c r="H87" s="235"/>
      <c r="I87" s="235"/>
    </row>
    <row r="88" spans="1:9" ht="15">
      <c r="A88" s="5">
        <v>72</v>
      </c>
      <c r="B88" s="35" t="s">
        <v>383</v>
      </c>
      <c r="C88" s="45" t="s">
        <v>288</v>
      </c>
      <c r="D88" s="18">
        <f t="shared" si="1"/>
        <v>1059636</v>
      </c>
      <c r="E88" s="235">
        <f>SUM(E86:E87)</f>
        <v>550149</v>
      </c>
      <c r="F88" s="237">
        <f>SUM(F86:F87)</f>
        <v>167993</v>
      </c>
      <c r="G88" s="235">
        <f>SUM(G86:G87)</f>
        <v>166193</v>
      </c>
      <c r="H88" s="235">
        <f>SUM(H86:H87)</f>
        <v>119010</v>
      </c>
      <c r="I88" s="235">
        <f>SUM(I86:I87)</f>
        <v>56291</v>
      </c>
    </row>
    <row r="89" spans="1:9" ht="15">
      <c r="A89" s="54">
        <v>73</v>
      </c>
      <c r="B89" s="238" t="s">
        <v>384</v>
      </c>
      <c r="C89" s="238"/>
      <c r="D89" s="18">
        <f t="shared" si="1"/>
        <v>1878139</v>
      </c>
      <c r="E89" s="239">
        <f>E75+E88</f>
        <v>1257128</v>
      </c>
      <c r="F89" s="118">
        <f>F75+F88</f>
        <v>171864</v>
      </c>
      <c r="G89" s="239">
        <f>G75+G88</f>
        <v>251719</v>
      </c>
      <c r="H89" s="239">
        <f>H75+H88</f>
        <v>140187</v>
      </c>
      <c r="I89" s="239">
        <f>I75+I88</f>
        <v>57241</v>
      </c>
    </row>
    <row r="91" spans="2:3" ht="15.75">
      <c r="B91" s="240"/>
      <c r="C91" s="109"/>
    </row>
    <row r="92" ht="15.75">
      <c r="B92" s="240"/>
    </row>
    <row r="93" ht="15.75">
      <c r="B93" s="240"/>
    </row>
    <row r="94" ht="15.75">
      <c r="B94" s="55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  <col min="10" max="10" width="6.57421875" style="0" customWidth="1"/>
  </cols>
  <sheetData>
    <row r="1" spans="2:4" ht="15.75">
      <c r="B1" s="111" t="s">
        <v>346</v>
      </c>
      <c r="D1" s="115" t="s">
        <v>590</v>
      </c>
    </row>
    <row r="2" spans="2:9" ht="18.75">
      <c r="B2" s="113" t="s">
        <v>499</v>
      </c>
      <c r="C2" s="112"/>
      <c r="D2" s="116" t="s">
        <v>634</v>
      </c>
      <c r="E2" s="20"/>
      <c r="F2" s="20"/>
      <c r="G2" s="20"/>
      <c r="H2" s="20"/>
      <c r="I2" s="20"/>
    </row>
    <row r="3" spans="2:4" ht="18.75">
      <c r="B3" s="114" t="s">
        <v>243</v>
      </c>
      <c r="D3" s="110" t="s">
        <v>350</v>
      </c>
    </row>
    <row r="4" spans="2:4" ht="18.75">
      <c r="B4" s="117"/>
      <c r="D4" s="110"/>
    </row>
    <row r="5" spans="2:9" ht="15">
      <c r="B5" s="266" t="s">
        <v>619</v>
      </c>
      <c r="C5" s="19"/>
      <c r="D5" s="19" t="s">
        <v>345</v>
      </c>
      <c r="E5" s="19" t="s">
        <v>340</v>
      </c>
      <c r="F5" s="19" t="s">
        <v>341</v>
      </c>
      <c r="G5" s="19" t="s">
        <v>342</v>
      </c>
      <c r="H5" s="19" t="s">
        <v>343</v>
      </c>
      <c r="I5" s="19" t="s">
        <v>344</v>
      </c>
    </row>
    <row r="6" spans="1:9" ht="25.5">
      <c r="A6" s="1" t="s">
        <v>0</v>
      </c>
      <c r="B6" s="6" t="s">
        <v>1</v>
      </c>
      <c r="C6" s="13" t="s">
        <v>2</v>
      </c>
      <c r="D6" s="2" t="s">
        <v>619</v>
      </c>
      <c r="E6" s="2" t="s">
        <v>619</v>
      </c>
      <c r="F6" s="2" t="s">
        <v>619</v>
      </c>
      <c r="G6" s="2" t="s">
        <v>619</v>
      </c>
      <c r="H6" s="2" t="s">
        <v>619</v>
      </c>
      <c r="I6" s="2" t="s">
        <v>619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430</v>
      </c>
      <c r="F7" s="16" t="s">
        <v>431</v>
      </c>
      <c r="G7" s="16" t="s">
        <v>432</v>
      </c>
      <c r="H7" s="16" t="s">
        <v>433</v>
      </c>
      <c r="I7" s="16" t="s">
        <v>434</v>
      </c>
    </row>
    <row r="8" spans="1:10" ht="15" customHeight="1">
      <c r="A8" s="4" t="s">
        <v>7</v>
      </c>
      <c r="B8" s="8" t="s">
        <v>8</v>
      </c>
      <c r="C8" s="14" t="s">
        <v>9</v>
      </c>
      <c r="D8" s="18">
        <f aca="true" t="shared" si="0" ref="D8:D71">SUM(E8:I8)</f>
        <v>59883</v>
      </c>
      <c r="E8" s="17">
        <v>59883</v>
      </c>
      <c r="F8" s="17"/>
      <c r="G8" s="17"/>
      <c r="H8" s="17"/>
      <c r="I8" s="17"/>
      <c r="J8" s="288"/>
    </row>
    <row r="9" spans="1:10" ht="15" customHeight="1">
      <c r="A9" s="4" t="s">
        <v>10</v>
      </c>
      <c r="B9" s="9" t="s">
        <v>11</v>
      </c>
      <c r="C9" s="14" t="s">
        <v>12</v>
      </c>
      <c r="D9" s="18">
        <f t="shared" si="0"/>
        <v>66190</v>
      </c>
      <c r="E9" s="17">
        <v>66190</v>
      </c>
      <c r="F9" s="17"/>
      <c r="G9" s="17"/>
      <c r="H9" s="17"/>
      <c r="I9" s="17"/>
      <c r="J9" s="288"/>
    </row>
    <row r="10" spans="1:10" ht="15" customHeight="1">
      <c r="A10" s="4" t="s">
        <v>13</v>
      </c>
      <c r="B10" s="9" t="s">
        <v>504</v>
      </c>
      <c r="C10" s="14" t="s">
        <v>15</v>
      </c>
      <c r="D10" s="18">
        <f t="shared" si="0"/>
        <v>49896</v>
      </c>
      <c r="E10" s="17">
        <v>49896</v>
      </c>
      <c r="F10" s="17"/>
      <c r="G10" s="17"/>
      <c r="H10" s="17"/>
      <c r="I10" s="17"/>
      <c r="J10" s="288"/>
    </row>
    <row r="11" spans="1:10" ht="15" customHeight="1">
      <c r="A11" s="4" t="s">
        <v>16</v>
      </c>
      <c r="B11" s="9" t="s">
        <v>17</v>
      </c>
      <c r="C11" s="14" t="s">
        <v>18</v>
      </c>
      <c r="D11" s="18">
        <f t="shared" si="0"/>
        <v>3901</v>
      </c>
      <c r="E11" s="17">
        <v>3901</v>
      </c>
      <c r="F11" s="17"/>
      <c r="G11" s="17"/>
      <c r="H11" s="17"/>
      <c r="I11" s="17"/>
      <c r="J11" s="288"/>
    </row>
    <row r="12" spans="1:10" ht="15" customHeight="1">
      <c r="A12" s="4" t="s">
        <v>19</v>
      </c>
      <c r="B12" s="9" t="s">
        <v>505</v>
      </c>
      <c r="C12" s="14" t="s">
        <v>20</v>
      </c>
      <c r="D12" s="18">
        <f t="shared" si="0"/>
        <v>1659</v>
      </c>
      <c r="E12" s="17">
        <v>1659</v>
      </c>
      <c r="F12" s="17"/>
      <c r="G12" s="17"/>
      <c r="H12" s="17"/>
      <c r="I12" s="17"/>
      <c r="J12" s="288"/>
    </row>
    <row r="13" spans="1:10" ht="15" customHeight="1">
      <c r="A13" s="4" t="s">
        <v>21</v>
      </c>
      <c r="B13" s="9" t="s">
        <v>507</v>
      </c>
      <c r="C13" s="14" t="s">
        <v>22</v>
      </c>
      <c r="D13" s="18">
        <f t="shared" si="0"/>
        <v>0</v>
      </c>
      <c r="E13" s="17">
        <v>0</v>
      </c>
      <c r="F13" s="17"/>
      <c r="G13" s="17"/>
      <c r="H13" s="17"/>
      <c r="I13" s="17"/>
      <c r="J13" s="288"/>
    </row>
    <row r="14" spans="1:10" ht="15" customHeight="1">
      <c r="A14" s="5" t="s">
        <v>23</v>
      </c>
      <c r="B14" s="10" t="s">
        <v>370</v>
      </c>
      <c r="C14" s="15" t="s">
        <v>24</v>
      </c>
      <c r="D14" s="18">
        <f t="shared" si="0"/>
        <v>181529</v>
      </c>
      <c r="E14" s="18">
        <f>SUM(E8:E13)</f>
        <v>181529</v>
      </c>
      <c r="F14" s="18">
        <f>SUM(F8:F13)</f>
        <v>0</v>
      </c>
      <c r="G14" s="18">
        <f>SUM(G8:G13)</f>
        <v>0</v>
      </c>
      <c r="H14" s="18">
        <f>SUM(H8:H13)</f>
        <v>0</v>
      </c>
      <c r="I14" s="18">
        <f>SUM(I8:I13)</f>
        <v>0</v>
      </c>
      <c r="J14" s="288"/>
    </row>
    <row r="15" spans="1:10" ht="15" customHeight="1">
      <c r="A15" s="4" t="s">
        <v>25</v>
      </c>
      <c r="B15" s="9" t="s">
        <v>26</v>
      </c>
      <c r="C15" s="14" t="s">
        <v>27</v>
      </c>
      <c r="D15" s="18">
        <f t="shared" si="0"/>
        <v>0</v>
      </c>
      <c r="E15" s="17"/>
      <c r="F15" s="17"/>
      <c r="G15" s="17"/>
      <c r="H15" s="17"/>
      <c r="I15" s="17"/>
      <c r="J15" s="288"/>
    </row>
    <row r="16" spans="1:10" ht="15" customHeight="1">
      <c r="A16" s="4" t="s">
        <v>28</v>
      </c>
      <c r="B16" s="9" t="s">
        <v>29</v>
      </c>
      <c r="C16" s="14" t="s">
        <v>30</v>
      </c>
      <c r="D16" s="18">
        <f t="shared" si="0"/>
        <v>0</v>
      </c>
      <c r="E16" s="17"/>
      <c r="F16" s="17"/>
      <c r="G16" s="17"/>
      <c r="H16" s="17"/>
      <c r="I16" s="17"/>
      <c r="J16" s="288"/>
    </row>
    <row r="17" spans="1:10" ht="15" customHeight="1">
      <c r="A17" s="4" t="s">
        <v>31</v>
      </c>
      <c r="B17" s="9" t="s">
        <v>32</v>
      </c>
      <c r="C17" s="14" t="s">
        <v>33</v>
      </c>
      <c r="D17" s="18">
        <f t="shared" si="0"/>
        <v>0</v>
      </c>
      <c r="E17" s="17"/>
      <c r="F17" s="17"/>
      <c r="G17" s="17"/>
      <c r="H17" s="17"/>
      <c r="I17" s="17"/>
      <c r="J17" s="288"/>
    </row>
    <row r="18" spans="1:10" ht="15" customHeight="1">
      <c r="A18" s="4" t="s">
        <v>34</v>
      </c>
      <c r="B18" s="9" t="s">
        <v>35</v>
      </c>
      <c r="C18" s="14" t="s">
        <v>36</v>
      </c>
      <c r="D18" s="18">
        <f t="shared" si="0"/>
        <v>0</v>
      </c>
      <c r="E18" s="17"/>
      <c r="F18" s="17"/>
      <c r="G18" s="17"/>
      <c r="H18" s="17"/>
      <c r="I18" s="17"/>
      <c r="J18" s="288"/>
    </row>
    <row r="19" spans="1:10" ht="15" customHeight="1">
      <c r="A19" s="4" t="s">
        <v>37</v>
      </c>
      <c r="B19" s="9" t="s">
        <v>38</v>
      </c>
      <c r="C19" s="14" t="s">
        <v>39</v>
      </c>
      <c r="D19" s="18">
        <f t="shared" si="0"/>
        <v>45805</v>
      </c>
      <c r="E19" s="18">
        <f>SUM(E20:E26)</f>
        <v>6498</v>
      </c>
      <c r="F19" s="18">
        <f>SUM(F20:F26)</f>
        <v>0</v>
      </c>
      <c r="G19" s="18">
        <f>SUM(G20:G26)</f>
        <v>38879</v>
      </c>
      <c r="H19" s="18">
        <f>SUM(H20:H26)</f>
        <v>428</v>
      </c>
      <c r="I19" s="18">
        <f>SUM(I20:I26)</f>
        <v>0</v>
      </c>
      <c r="J19" s="288"/>
    </row>
    <row r="20" spans="1:10" ht="15" customHeight="1">
      <c r="A20" s="4"/>
      <c r="B20" s="9" t="s">
        <v>289</v>
      </c>
      <c r="C20" s="14" t="s">
        <v>334</v>
      </c>
      <c r="D20" s="18">
        <f t="shared" si="0"/>
        <v>1</v>
      </c>
      <c r="E20" s="17">
        <v>1</v>
      </c>
      <c r="F20" s="17"/>
      <c r="G20" s="17"/>
      <c r="H20" s="17"/>
      <c r="I20" s="17"/>
      <c r="J20" s="288"/>
    </row>
    <row r="21" spans="1:10" ht="15" customHeight="1">
      <c r="A21" s="4"/>
      <c r="B21" s="9" t="s">
        <v>290</v>
      </c>
      <c r="C21" s="14" t="s">
        <v>333</v>
      </c>
      <c r="D21" s="18">
        <f t="shared" si="0"/>
        <v>6497</v>
      </c>
      <c r="E21" s="17">
        <v>6497</v>
      </c>
      <c r="F21" s="17"/>
      <c r="G21" s="17"/>
      <c r="H21" s="17"/>
      <c r="I21" s="17"/>
      <c r="J21" s="288"/>
    </row>
    <row r="22" spans="1:10" ht="15" customHeight="1">
      <c r="A22" s="4"/>
      <c r="B22" s="9" t="s">
        <v>506</v>
      </c>
      <c r="C22" s="14" t="s">
        <v>335</v>
      </c>
      <c r="D22" s="18">
        <f t="shared" si="0"/>
        <v>39307</v>
      </c>
      <c r="E22" s="17"/>
      <c r="F22" s="17"/>
      <c r="G22" s="17">
        <v>38879</v>
      </c>
      <c r="H22" s="17">
        <v>428</v>
      </c>
      <c r="I22" s="17"/>
      <c r="J22" s="288"/>
    </row>
    <row r="23" spans="1:10" ht="15" customHeight="1">
      <c r="A23" s="4"/>
      <c r="B23" s="9" t="s">
        <v>292</v>
      </c>
      <c r="C23" s="14" t="s">
        <v>336</v>
      </c>
      <c r="D23" s="18">
        <f t="shared" si="0"/>
        <v>0</v>
      </c>
      <c r="E23" s="17"/>
      <c r="F23" s="17"/>
      <c r="G23" s="17"/>
      <c r="H23" s="17"/>
      <c r="I23" s="17"/>
      <c r="J23" s="288"/>
    </row>
    <row r="24" spans="1:10" ht="15" customHeight="1">
      <c r="A24" s="4"/>
      <c r="B24" s="9" t="s">
        <v>293</v>
      </c>
      <c r="C24" s="14" t="s">
        <v>337</v>
      </c>
      <c r="D24" s="18">
        <f t="shared" si="0"/>
        <v>0</v>
      </c>
      <c r="E24" s="17"/>
      <c r="F24" s="17"/>
      <c r="G24" s="17"/>
      <c r="H24" s="17"/>
      <c r="I24" s="17"/>
      <c r="J24" s="288"/>
    </row>
    <row r="25" spans="1:10" ht="15" customHeight="1">
      <c r="A25" s="4"/>
      <c r="B25" s="9" t="s">
        <v>294</v>
      </c>
      <c r="C25" s="14" t="s">
        <v>338</v>
      </c>
      <c r="D25" s="18">
        <f t="shared" si="0"/>
        <v>0</v>
      </c>
      <c r="E25" s="17"/>
      <c r="F25" s="17"/>
      <c r="G25" s="17"/>
      <c r="H25" s="17"/>
      <c r="I25" s="17"/>
      <c r="J25" s="288"/>
    </row>
    <row r="26" spans="1:10" ht="15" customHeight="1">
      <c r="A26" s="4"/>
      <c r="B26" s="27" t="s">
        <v>348</v>
      </c>
      <c r="C26" s="14" t="s">
        <v>349</v>
      </c>
      <c r="D26" s="18">
        <f t="shared" si="0"/>
        <v>0</v>
      </c>
      <c r="E26" s="17"/>
      <c r="F26" s="17"/>
      <c r="G26" s="17"/>
      <c r="H26" s="17"/>
      <c r="I26" s="17"/>
      <c r="J26" s="288"/>
    </row>
    <row r="27" spans="1:10" ht="15" customHeight="1">
      <c r="A27" s="5" t="s">
        <v>40</v>
      </c>
      <c r="B27" s="10" t="s">
        <v>371</v>
      </c>
      <c r="C27" s="15" t="s">
        <v>41</v>
      </c>
      <c r="D27" s="18">
        <f t="shared" si="0"/>
        <v>227334</v>
      </c>
      <c r="E27" s="18">
        <f>SUM(E14:E19)</f>
        <v>188027</v>
      </c>
      <c r="F27" s="18">
        <f>SUM(F14:F19)</f>
        <v>0</v>
      </c>
      <c r="G27" s="18">
        <f>SUM(G14:G19)</f>
        <v>38879</v>
      </c>
      <c r="H27" s="18">
        <f>SUM(H14:H19)</f>
        <v>428</v>
      </c>
      <c r="I27" s="18">
        <f>SUM(I14:I19)</f>
        <v>0</v>
      </c>
      <c r="J27" s="288"/>
    </row>
    <row r="28" spans="1:10" ht="15" customHeight="1">
      <c r="A28" s="4" t="s">
        <v>42</v>
      </c>
      <c r="B28" s="9" t="s">
        <v>43</v>
      </c>
      <c r="C28" s="14" t="s">
        <v>44</v>
      </c>
      <c r="D28" s="18">
        <f t="shared" si="0"/>
        <v>0</v>
      </c>
      <c r="E28" s="17"/>
      <c r="F28" s="17"/>
      <c r="G28" s="17"/>
      <c r="H28" s="17"/>
      <c r="I28" s="17"/>
      <c r="J28" s="288"/>
    </row>
    <row r="29" spans="1:10" ht="15" customHeight="1">
      <c r="A29" s="4" t="s">
        <v>45</v>
      </c>
      <c r="B29" s="9" t="s">
        <v>46</v>
      </c>
      <c r="C29" s="14" t="s">
        <v>47</v>
      </c>
      <c r="D29" s="18">
        <f t="shared" si="0"/>
        <v>0</v>
      </c>
      <c r="E29" s="17"/>
      <c r="F29" s="17"/>
      <c r="G29" s="17"/>
      <c r="H29" s="17"/>
      <c r="I29" s="17"/>
      <c r="J29" s="288"/>
    </row>
    <row r="30" spans="1:10" ht="15" customHeight="1">
      <c r="A30" s="4" t="s">
        <v>48</v>
      </c>
      <c r="B30" s="9" t="s">
        <v>49</v>
      </c>
      <c r="C30" s="14" t="s">
        <v>50</v>
      </c>
      <c r="D30" s="18">
        <f t="shared" si="0"/>
        <v>0</v>
      </c>
      <c r="E30" s="17"/>
      <c r="F30" s="17"/>
      <c r="G30" s="17"/>
      <c r="H30" s="17"/>
      <c r="I30" s="17"/>
      <c r="J30" s="288"/>
    </row>
    <row r="31" spans="1:10" ht="15" customHeight="1">
      <c r="A31" s="4" t="s">
        <v>51</v>
      </c>
      <c r="B31" s="9" t="s">
        <v>52</v>
      </c>
      <c r="C31" s="14" t="s">
        <v>53</v>
      </c>
      <c r="D31" s="18">
        <f t="shared" si="0"/>
        <v>0</v>
      </c>
      <c r="E31" s="17"/>
      <c r="F31" s="17"/>
      <c r="G31" s="17"/>
      <c r="H31" s="17"/>
      <c r="I31" s="17"/>
      <c r="J31" s="288"/>
    </row>
    <row r="32" spans="1:10" ht="15" customHeight="1">
      <c r="A32" s="4" t="s">
        <v>54</v>
      </c>
      <c r="B32" s="9" t="s">
        <v>55</v>
      </c>
      <c r="C32" s="14" t="s">
        <v>56</v>
      </c>
      <c r="D32" s="18">
        <f t="shared" si="0"/>
        <v>1181</v>
      </c>
      <c r="E32" s="17"/>
      <c r="F32" s="17"/>
      <c r="G32" s="17">
        <v>1181</v>
      </c>
      <c r="H32" s="17"/>
      <c r="I32" s="17"/>
      <c r="J32" s="288"/>
    </row>
    <row r="33" spans="1:10" ht="15" customHeight="1">
      <c r="A33" s="5" t="s">
        <v>57</v>
      </c>
      <c r="B33" s="10" t="s">
        <v>372</v>
      </c>
      <c r="C33" s="15" t="s">
        <v>58</v>
      </c>
      <c r="D33" s="18">
        <f t="shared" si="0"/>
        <v>1181</v>
      </c>
      <c r="E33" s="18">
        <f>SUM(E28:E32)</f>
        <v>0</v>
      </c>
      <c r="F33" s="18">
        <f>SUM(F28:F32)</f>
        <v>0</v>
      </c>
      <c r="G33" s="18">
        <f>SUM(G28:G32)</f>
        <v>1181</v>
      </c>
      <c r="H33" s="18">
        <f>SUM(H28:H32)</f>
        <v>0</v>
      </c>
      <c r="I33" s="18">
        <f>SUM(I28:I32)</f>
        <v>0</v>
      </c>
      <c r="J33" s="288"/>
    </row>
    <row r="34" spans="1:10" ht="15" customHeight="1">
      <c r="A34" s="4" t="s">
        <v>59</v>
      </c>
      <c r="B34" s="9" t="s">
        <v>60</v>
      </c>
      <c r="C34" s="14" t="s">
        <v>61</v>
      </c>
      <c r="D34" s="18">
        <f t="shared" si="0"/>
        <v>0</v>
      </c>
      <c r="E34" s="17"/>
      <c r="F34" s="17"/>
      <c r="G34" s="17"/>
      <c r="H34" s="17"/>
      <c r="I34" s="17"/>
      <c r="J34" s="288"/>
    </row>
    <row r="35" spans="1:10" ht="15" customHeight="1">
      <c r="A35" s="4" t="s">
        <v>62</v>
      </c>
      <c r="B35" s="9" t="s">
        <v>63</v>
      </c>
      <c r="C35" s="14" t="s">
        <v>64</v>
      </c>
      <c r="D35" s="18">
        <f t="shared" si="0"/>
        <v>0</v>
      </c>
      <c r="E35" s="17"/>
      <c r="F35" s="17"/>
      <c r="G35" s="17"/>
      <c r="H35" s="17"/>
      <c r="I35" s="17"/>
      <c r="J35" s="288"/>
    </row>
    <row r="36" spans="1:10" ht="15" customHeight="1">
      <c r="A36" s="5" t="s">
        <v>65</v>
      </c>
      <c r="B36" s="10" t="s">
        <v>373</v>
      </c>
      <c r="C36" s="15" t="s">
        <v>66</v>
      </c>
      <c r="D36" s="18">
        <f t="shared" si="0"/>
        <v>0</v>
      </c>
      <c r="E36" s="18">
        <f>SUM(E34:E35)</f>
        <v>0</v>
      </c>
      <c r="F36" s="18">
        <f>SUM(F34:F35)</f>
        <v>0</v>
      </c>
      <c r="G36" s="18">
        <f>SUM(G34:G35)</f>
        <v>0</v>
      </c>
      <c r="H36" s="18">
        <f>SUM(H34:H35)</f>
        <v>0</v>
      </c>
      <c r="I36" s="18">
        <f>SUM(I34:I35)</f>
        <v>0</v>
      </c>
      <c r="J36" s="288"/>
    </row>
    <row r="37" spans="1:10" ht="15" customHeight="1">
      <c r="A37" s="4" t="s">
        <v>67</v>
      </c>
      <c r="B37" s="9" t="s">
        <v>68</v>
      </c>
      <c r="C37" s="14" t="s">
        <v>69</v>
      </c>
      <c r="D37" s="18">
        <f t="shared" si="0"/>
        <v>0</v>
      </c>
      <c r="E37" s="17"/>
      <c r="F37" s="17"/>
      <c r="G37" s="17"/>
      <c r="H37" s="17"/>
      <c r="I37" s="17"/>
      <c r="J37" s="288"/>
    </row>
    <row r="38" spans="1:10" ht="15" customHeight="1">
      <c r="A38" s="4" t="s">
        <v>70</v>
      </c>
      <c r="B38" s="9" t="s">
        <v>71</v>
      </c>
      <c r="C38" s="14" t="s">
        <v>72</v>
      </c>
      <c r="D38" s="18">
        <f t="shared" si="0"/>
        <v>0</v>
      </c>
      <c r="E38" s="17"/>
      <c r="F38" s="17"/>
      <c r="G38" s="17"/>
      <c r="H38" s="17"/>
      <c r="I38" s="17"/>
      <c r="J38" s="288"/>
    </row>
    <row r="39" spans="1:10" ht="15" customHeight="1">
      <c r="A39" s="4" t="s">
        <v>73</v>
      </c>
      <c r="B39" s="9" t="s">
        <v>74</v>
      </c>
      <c r="C39" s="14" t="s">
        <v>75</v>
      </c>
      <c r="D39" s="18">
        <f t="shared" si="0"/>
        <v>52425</v>
      </c>
      <c r="E39" s="17">
        <v>52425</v>
      </c>
      <c r="F39" s="17"/>
      <c r="G39" s="17"/>
      <c r="H39" s="17"/>
      <c r="I39" s="17"/>
      <c r="J39" s="288"/>
    </row>
    <row r="40" spans="1:10" ht="15" customHeight="1">
      <c r="A40" s="4" t="s">
        <v>76</v>
      </c>
      <c r="B40" s="9" t="s">
        <v>77</v>
      </c>
      <c r="C40" s="14" t="s">
        <v>78</v>
      </c>
      <c r="D40" s="18">
        <f t="shared" si="0"/>
        <v>79142</v>
      </c>
      <c r="E40" s="17">
        <v>79142</v>
      </c>
      <c r="F40" s="17"/>
      <c r="G40" s="17"/>
      <c r="H40" s="17"/>
      <c r="I40" s="17"/>
      <c r="J40" s="288"/>
    </row>
    <row r="41" spans="1:10" ht="15" customHeight="1">
      <c r="A41" s="4" t="s">
        <v>79</v>
      </c>
      <c r="B41" s="9" t="s">
        <v>80</v>
      </c>
      <c r="C41" s="14" t="s">
        <v>81</v>
      </c>
      <c r="D41" s="18">
        <f t="shared" si="0"/>
        <v>0</v>
      </c>
      <c r="E41" s="17"/>
      <c r="F41" s="17"/>
      <c r="G41" s="17"/>
      <c r="H41" s="17"/>
      <c r="I41" s="17"/>
      <c r="J41" s="288"/>
    </row>
    <row r="42" spans="1:10" ht="15" customHeight="1">
      <c r="A42" s="4" t="s">
        <v>82</v>
      </c>
      <c r="B42" s="9" t="s">
        <v>83</v>
      </c>
      <c r="C42" s="14" t="s">
        <v>84</v>
      </c>
      <c r="D42" s="18">
        <f t="shared" si="0"/>
        <v>0</v>
      </c>
      <c r="E42" s="17"/>
      <c r="F42" s="17"/>
      <c r="G42" s="17"/>
      <c r="H42" s="17"/>
      <c r="I42" s="17"/>
      <c r="J42" s="288"/>
    </row>
    <row r="43" spans="1:10" ht="15" customHeight="1">
      <c r="A43" s="4" t="s">
        <v>85</v>
      </c>
      <c r="B43" s="9" t="s">
        <v>86</v>
      </c>
      <c r="C43" s="14" t="s">
        <v>87</v>
      </c>
      <c r="D43" s="18">
        <f t="shared" si="0"/>
        <v>5446</v>
      </c>
      <c r="E43" s="17">
        <v>5446</v>
      </c>
      <c r="F43" s="17"/>
      <c r="G43" s="17"/>
      <c r="H43" s="17"/>
      <c r="I43" s="17"/>
      <c r="J43" s="288"/>
    </row>
    <row r="44" spans="1:10" ht="15" customHeight="1">
      <c r="A44" s="4" t="s">
        <v>88</v>
      </c>
      <c r="B44" s="9" t="s">
        <v>89</v>
      </c>
      <c r="C44" s="14" t="s">
        <v>90</v>
      </c>
      <c r="D44" s="18">
        <f t="shared" si="0"/>
        <v>96</v>
      </c>
      <c r="E44" s="17">
        <v>96</v>
      </c>
      <c r="F44" s="17"/>
      <c r="G44" s="17"/>
      <c r="H44" s="17"/>
      <c r="I44" s="17"/>
      <c r="J44" s="288"/>
    </row>
    <row r="45" spans="1:10" ht="15" customHeight="1">
      <c r="A45" s="5" t="s">
        <v>91</v>
      </c>
      <c r="B45" s="10" t="s">
        <v>374</v>
      </c>
      <c r="C45" s="15" t="s">
        <v>92</v>
      </c>
      <c r="D45" s="18">
        <f t="shared" si="0"/>
        <v>84684</v>
      </c>
      <c r="E45" s="18">
        <f>SUM(E40:E44)</f>
        <v>84684</v>
      </c>
      <c r="F45" s="18">
        <f>SUM(F40:F44)</f>
        <v>0</v>
      </c>
      <c r="G45" s="18">
        <f>SUM(G40:G44)</f>
        <v>0</v>
      </c>
      <c r="H45" s="18">
        <f>SUM(H40:H44)</f>
        <v>0</v>
      </c>
      <c r="I45" s="18">
        <f>SUM(I40:I44)</f>
        <v>0</v>
      </c>
      <c r="J45" s="288"/>
    </row>
    <row r="46" spans="1:10" ht="15" customHeight="1">
      <c r="A46" s="4" t="s">
        <v>93</v>
      </c>
      <c r="B46" s="9" t="s">
        <v>94</v>
      </c>
      <c r="C46" s="14" t="s">
        <v>95</v>
      </c>
      <c r="D46" s="18">
        <f t="shared" si="0"/>
        <v>1970</v>
      </c>
      <c r="E46" s="17">
        <v>1830</v>
      </c>
      <c r="F46" s="17">
        <v>140</v>
      </c>
      <c r="G46" s="17"/>
      <c r="H46" s="17"/>
      <c r="I46" s="17"/>
      <c r="J46" s="288"/>
    </row>
    <row r="47" spans="1:10" ht="15" customHeight="1">
      <c r="A47" s="5" t="s">
        <v>96</v>
      </c>
      <c r="B47" s="10" t="s">
        <v>375</v>
      </c>
      <c r="C47" s="15" t="s">
        <v>97</v>
      </c>
      <c r="D47" s="18">
        <f t="shared" si="0"/>
        <v>139079</v>
      </c>
      <c r="E47" s="18">
        <f>E36+E37+E38+E39+E45+E46</f>
        <v>138939</v>
      </c>
      <c r="F47" s="18">
        <f>F36+F37+F38+F39+F45+F46</f>
        <v>140</v>
      </c>
      <c r="G47" s="18">
        <f>G36+G37+G38+G39+G45+G46</f>
        <v>0</v>
      </c>
      <c r="H47" s="18">
        <f>H36+H37+H38+H39+H45+H46</f>
        <v>0</v>
      </c>
      <c r="I47" s="18">
        <f>I36+I37+I38+I39+I45+I46</f>
        <v>0</v>
      </c>
      <c r="J47" s="288"/>
    </row>
    <row r="48" spans="1:10" ht="15" customHeight="1">
      <c r="A48" s="4" t="s">
        <v>98</v>
      </c>
      <c r="B48" s="11" t="s">
        <v>99</v>
      </c>
      <c r="C48" s="14" t="s">
        <v>100</v>
      </c>
      <c r="D48" s="18">
        <f t="shared" si="0"/>
        <v>16</v>
      </c>
      <c r="E48" s="17"/>
      <c r="F48" s="17"/>
      <c r="G48" s="17">
        <v>13</v>
      </c>
      <c r="H48" s="17"/>
      <c r="I48" s="17">
        <v>3</v>
      </c>
      <c r="J48" s="288"/>
    </row>
    <row r="49" spans="1:10" ht="15" customHeight="1">
      <c r="A49" s="4" t="s">
        <v>101</v>
      </c>
      <c r="B49" s="11" t="s">
        <v>102</v>
      </c>
      <c r="C49" s="14" t="s">
        <v>103</v>
      </c>
      <c r="D49" s="18">
        <f t="shared" si="0"/>
        <v>4596</v>
      </c>
      <c r="E49" s="17"/>
      <c r="F49" s="17">
        <v>408</v>
      </c>
      <c r="G49" s="17">
        <v>605</v>
      </c>
      <c r="H49" s="17">
        <v>3213</v>
      </c>
      <c r="I49" s="17">
        <v>370</v>
      </c>
      <c r="J49" s="288"/>
    </row>
    <row r="50" spans="1:10" ht="15" customHeight="1">
      <c r="A50" s="4" t="s">
        <v>104</v>
      </c>
      <c r="B50" s="11" t="s">
        <v>105</v>
      </c>
      <c r="C50" s="14" t="s">
        <v>106</v>
      </c>
      <c r="D50" s="18">
        <f t="shared" si="0"/>
        <v>1842</v>
      </c>
      <c r="E50" s="18">
        <f>SUM(E51:E52)</f>
        <v>100</v>
      </c>
      <c r="F50" s="18">
        <v>930</v>
      </c>
      <c r="G50" s="18">
        <v>812</v>
      </c>
      <c r="H50" s="18">
        <f>SUM(H51:H52)</f>
        <v>0</v>
      </c>
      <c r="I50" s="18">
        <f>SUM(I51:I52)</f>
        <v>0</v>
      </c>
      <c r="J50" s="288"/>
    </row>
    <row r="51" spans="1:10" ht="15" customHeight="1">
      <c r="A51" s="4"/>
      <c r="B51" s="27" t="s">
        <v>244</v>
      </c>
      <c r="C51" s="14" t="s">
        <v>329</v>
      </c>
      <c r="D51" s="18">
        <f t="shared" si="0"/>
        <v>100</v>
      </c>
      <c r="E51" s="17">
        <v>100</v>
      </c>
      <c r="F51" s="17"/>
      <c r="G51" s="17"/>
      <c r="H51" s="17"/>
      <c r="I51" s="17"/>
      <c r="J51" s="288"/>
    </row>
    <row r="52" spans="1:10" ht="15" customHeight="1">
      <c r="A52" s="4"/>
      <c r="B52" s="27" t="s">
        <v>245</v>
      </c>
      <c r="C52" s="14" t="s">
        <v>330</v>
      </c>
      <c r="D52" s="18">
        <f t="shared" si="0"/>
        <v>0</v>
      </c>
      <c r="E52" s="17"/>
      <c r="F52" s="17"/>
      <c r="G52" s="17"/>
      <c r="H52" s="17"/>
      <c r="I52" s="17"/>
      <c r="J52" s="288"/>
    </row>
    <row r="53" spans="1:10" ht="15" customHeight="1">
      <c r="A53" s="4" t="s">
        <v>107</v>
      </c>
      <c r="B53" s="11" t="s">
        <v>332</v>
      </c>
      <c r="C53" s="14" t="s">
        <v>108</v>
      </c>
      <c r="D53" s="18">
        <f t="shared" si="0"/>
        <v>9692</v>
      </c>
      <c r="E53" s="17">
        <v>9692</v>
      </c>
      <c r="F53" s="17"/>
      <c r="G53" s="17"/>
      <c r="H53" s="17"/>
      <c r="I53" s="17"/>
      <c r="J53" s="288"/>
    </row>
    <row r="54" spans="1:10" ht="15" customHeight="1">
      <c r="A54" s="4" t="s">
        <v>109</v>
      </c>
      <c r="B54" s="11" t="s">
        <v>110</v>
      </c>
      <c r="C54" s="14" t="s">
        <v>111</v>
      </c>
      <c r="D54" s="18">
        <f t="shared" si="0"/>
        <v>6609</v>
      </c>
      <c r="E54" s="17">
        <v>1993</v>
      </c>
      <c r="F54" s="17"/>
      <c r="G54" s="17"/>
      <c r="H54" s="17">
        <v>4616</v>
      </c>
      <c r="I54" s="17"/>
      <c r="J54" s="288"/>
    </row>
    <row r="55" spans="1:10" ht="15" customHeight="1">
      <c r="A55" s="4" t="s">
        <v>112</v>
      </c>
      <c r="B55" s="11" t="s">
        <v>113</v>
      </c>
      <c r="C55" s="14" t="s">
        <v>114</v>
      </c>
      <c r="D55" s="18">
        <f t="shared" si="0"/>
        <v>5781</v>
      </c>
      <c r="E55" s="17">
        <v>2961</v>
      </c>
      <c r="F55" s="17">
        <v>329</v>
      </c>
      <c r="G55" s="17">
        <v>377</v>
      </c>
      <c r="H55" s="17">
        <v>2114</v>
      </c>
      <c r="I55" s="17"/>
      <c r="J55" s="288"/>
    </row>
    <row r="56" spans="1:10" ht="15" customHeight="1">
      <c r="A56" s="4" t="s">
        <v>115</v>
      </c>
      <c r="B56" s="11" t="s">
        <v>116</v>
      </c>
      <c r="C56" s="14" t="s">
        <v>117</v>
      </c>
      <c r="D56" s="18">
        <f t="shared" si="0"/>
        <v>724</v>
      </c>
      <c r="E56" s="17">
        <v>598</v>
      </c>
      <c r="F56" s="17"/>
      <c r="G56" s="119"/>
      <c r="H56" s="17">
        <v>126</v>
      </c>
      <c r="I56" s="17"/>
      <c r="J56" s="288"/>
    </row>
    <row r="57" spans="1:10" ht="15" customHeight="1">
      <c r="A57" s="4" t="s">
        <v>118</v>
      </c>
      <c r="B57" s="11" t="s">
        <v>119</v>
      </c>
      <c r="C57" s="14" t="s">
        <v>120</v>
      </c>
      <c r="D57" s="18">
        <f t="shared" si="0"/>
        <v>84</v>
      </c>
      <c r="E57" s="17">
        <v>59</v>
      </c>
      <c r="F57" s="17">
        <v>7</v>
      </c>
      <c r="G57" s="17">
        <v>17</v>
      </c>
      <c r="H57" s="17"/>
      <c r="I57" s="17">
        <v>1</v>
      </c>
      <c r="J57" s="288"/>
    </row>
    <row r="58" spans="1:10" ht="15" customHeight="1">
      <c r="A58" s="4" t="s">
        <v>121</v>
      </c>
      <c r="B58" s="11" t="s">
        <v>122</v>
      </c>
      <c r="C58" s="14" t="s">
        <v>123</v>
      </c>
      <c r="D58" s="18">
        <f t="shared" si="0"/>
        <v>0</v>
      </c>
      <c r="E58" s="17"/>
      <c r="F58" s="17"/>
      <c r="G58" s="17"/>
      <c r="H58" s="17"/>
      <c r="I58" s="17"/>
      <c r="J58" s="288"/>
    </row>
    <row r="59" spans="1:10" ht="15" customHeight="1">
      <c r="A59" s="4" t="s">
        <v>124</v>
      </c>
      <c r="B59" s="11" t="s">
        <v>125</v>
      </c>
      <c r="C59" s="14" t="s">
        <v>126</v>
      </c>
      <c r="D59" s="18">
        <f t="shared" si="0"/>
        <v>553</v>
      </c>
      <c r="E59" s="17">
        <v>397</v>
      </c>
      <c r="F59" s="17">
        <v>62</v>
      </c>
      <c r="G59" s="17">
        <v>94</v>
      </c>
      <c r="H59" s="17"/>
      <c r="I59" s="17"/>
      <c r="J59" s="288"/>
    </row>
    <row r="60" spans="1:10" ht="15" customHeight="1">
      <c r="A60" s="5" t="s">
        <v>127</v>
      </c>
      <c r="B60" s="12" t="s">
        <v>376</v>
      </c>
      <c r="C60" s="15" t="s">
        <v>128</v>
      </c>
      <c r="D60" s="18">
        <f t="shared" si="0"/>
        <v>29897</v>
      </c>
      <c r="E60" s="18">
        <f>E48+E49+E50+E53+E54+E55+E56+E57+E58+E59</f>
        <v>15800</v>
      </c>
      <c r="F60" s="18">
        <f>F48+F49+F50+F53+F54+F55+F56+F57+F58+F59</f>
        <v>1736</v>
      </c>
      <c r="G60" s="18">
        <f>G48+G49+G50+G53+G54+G55+G56+G57+G58+G59</f>
        <v>1918</v>
      </c>
      <c r="H60" s="18">
        <f>H48+H49+H50+H53+H54+H55+H56+H57+H58+H59</f>
        <v>10069</v>
      </c>
      <c r="I60" s="18">
        <f>I48+I49+I50+I53+I54+I55+I56+I57+I58+I59</f>
        <v>374</v>
      </c>
      <c r="J60" s="288"/>
    </row>
    <row r="61" spans="1:10" ht="15" customHeight="1">
      <c r="A61" s="4">
        <v>45</v>
      </c>
      <c r="B61" s="11" t="s">
        <v>129</v>
      </c>
      <c r="C61" s="14" t="s">
        <v>130</v>
      </c>
      <c r="D61" s="18">
        <f t="shared" si="0"/>
        <v>0</v>
      </c>
      <c r="E61" s="17"/>
      <c r="F61" s="17"/>
      <c r="G61" s="17"/>
      <c r="H61" s="17"/>
      <c r="I61" s="17"/>
      <c r="J61" s="288"/>
    </row>
    <row r="62" spans="1:10" ht="15" customHeight="1">
      <c r="A62" s="4">
        <v>46</v>
      </c>
      <c r="B62" s="11" t="s">
        <v>131</v>
      </c>
      <c r="C62" s="14" t="s">
        <v>132</v>
      </c>
      <c r="D62" s="18">
        <f t="shared" si="0"/>
        <v>64</v>
      </c>
      <c r="E62" s="17">
        <v>64</v>
      </c>
      <c r="F62" s="17"/>
      <c r="G62" s="17"/>
      <c r="H62" s="17"/>
      <c r="I62" s="17"/>
      <c r="J62" s="288"/>
    </row>
    <row r="63" spans="1:10" ht="15" customHeight="1">
      <c r="A63" s="4">
        <v>47</v>
      </c>
      <c r="B63" s="11" t="s">
        <v>133</v>
      </c>
      <c r="C63" s="14" t="s">
        <v>134</v>
      </c>
      <c r="D63" s="18">
        <f t="shared" si="0"/>
        <v>0</v>
      </c>
      <c r="E63" s="17"/>
      <c r="F63" s="17"/>
      <c r="G63" s="17"/>
      <c r="H63" s="17"/>
      <c r="I63" s="17"/>
      <c r="J63" s="288"/>
    </row>
    <row r="64" spans="1:10" ht="15" customHeight="1">
      <c r="A64" s="4">
        <v>48</v>
      </c>
      <c r="B64" s="11" t="s">
        <v>135</v>
      </c>
      <c r="C64" s="14" t="s">
        <v>136</v>
      </c>
      <c r="D64" s="18">
        <f t="shared" si="0"/>
        <v>0</v>
      </c>
      <c r="E64" s="17"/>
      <c r="F64" s="17"/>
      <c r="G64" s="17"/>
      <c r="H64" s="17"/>
      <c r="I64" s="17"/>
      <c r="J64" s="288"/>
    </row>
    <row r="65" spans="1:10" ht="15" customHeight="1">
      <c r="A65" s="4">
        <v>49</v>
      </c>
      <c r="B65" s="11" t="s">
        <v>137</v>
      </c>
      <c r="C65" s="14" t="s">
        <v>138</v>
      </c>
      <c r="D65" s="18">
        <f t="shared" si="0"/>
        <v>0</v>
      </c>
      <c r="E65" s="17"/>
      <c r="F65" s="17"/>
      <c r="G65" s="17"/>
      <c r="H65" s="17"/>
      <c r="I65" s="17"/>
      <c r="J65" s="288"/>
    </row>
    <row r="66" spans="1:10" ht="15" customHeight="1">
      <c r="A66" s="5">
        <v>50</v>
      </c>
      <c r="B66" s="10" t="s">
        <v>377</v>
      </c>
      <c r="C66" s="15" t="s">
        <v>139</v>
      </c>
      <c r="D66" s="18">
        <f t="shared" si="0"/>
        <v>64</v>
      </c>
      <c r="E66" s="18">
        <f>SUM(E61:E65)</f>
        <v>64</v>
      </c>
      <c r="F66" s="18">
        <f>SUM(F61:F65)</f>
        <v>0</v>
      </c>
      <c r="G66" s="18">
        <f>SUM(G61:G65)</f>
        <v>0</v>
      </c>
      <c r="H66" s="18">
        <f>SUM(H61:H65)</f>
        <v>0</v>
      </c>
      <c r="I66" s="18">
        <f>SUM(I61:I65)</f>
        <v>0</v>
      </c>
      <c r="J66" s="288"/>
    </row>
    <row r="67" spans="1:10" ht="15" customHeight="1">
      <c r="A67" s="4">
        <v>51</v>
      </c>
      <c r="B67" s="11" t="s">
        <v>140</v>
      </c>
      <c r="C67" s="14" t="s">
        <v>141</v>
      </c>
      <c r="D67" s="18">
        <f t="shared" si="0"/>
        <v>0</v>
      </c>
      <c r="E67" s="17"/>
      <c r="F67" s="17"/>
      <c r="G67" s="17"/>
      <c r="H67" s="17"/>
      <c r="I67" s="17"/>
      <c r="J67" s="288"/>
    </row>
    <row r="68" spans="1:10" ht="15" customHeight="1">
      <c r="A68" s="4">
        <v>52</v>
      </c>
      <c r="B68" s="9" t="s">
        <v>142</v>
      </c>
      <c r="C68" s="14" t="s">
        <v>143</v>
      </c>
      <c r="D68" s="18">
        <f t="shared" si="0"/>
        <v>0</v>
      </c>
      <c r="E68" s="17"/>
      <c r="F68" s="17"/>
      <c r="G68" s="17"/>
      <c r="H68" s="17"/>
      <c r="I68" s="17"/>
      <c r="J68" s="288"/>
    </row>
    <row r="69" spans="1:10" ht="15" customHeight="1">
      <c r="A69" s="4">
        <v>53</v>
      </c>
      <c r="B69" s="11" t="s">
        <v>144</v>
      </c>
      <c r="C69" s="14" t="s">
        <v>145</v>
      </c>
      <c r="D69" s="18">
        <f t="shared" si="0"/>
        <v>35</v>
      </c>
      <c r="E69" s="17"/>
      <c r="F69" s="17"/>
      <c r="G69" s="17">
        <v>35</v>
      </c>
      <c r="H69" s="17"/>
      <c r="I69" s="17"/>
      <c r="J69" s="288"/>
    </row>
    <row r="70" spans="1:10" ht="15" customHeight="1">
      <c r="A70" s="5">
        <v>54</v>
      </c>
      <c r="B70" s="10" t="s">
        <v>378</v>
      </c>
      <c r="C70" s="15" t="s">
        <v>146</v>
      </c>
      <c r="D70" s="18">
        <f t="shared" si="0"/>
        <v>35</v>
      </c>
      <c r="E70" s="18">
        <f>SUM(E67:E69)</f>
        <v>0</v>
      </c>
      <c r="F70" s="18">
        <f>SUM(F67:F69)</f>
        <v>0</v>
      </c>
      <c r="G70" s="18">
        <f>SUM(G67:G69)</f>
        <v>35</v>
      </c>
      <c r="H70" s="18">
        <f>SUM(H67:H69)</f>
        <v>0</v>
      </c>
      <c r="I70" s="18">
        <f>SUM(I67:I69)</f>
        <v>0</v>
      </c>
      <c r="J70" s="288"/>
    </row>
    <row r="71" spans="1:10" ht="20.25" customHeight="1">
      <c r="A71" s="4">
        <v>55</v>
      </c>
      <c r="B71" s="11" t="s">
        <v>147</v>
      </c>
      <c r="C71" s="14" t="s">
        <v>148</v>
      </c>
      <c r="D71" s="18">
        <f t="shared" si="0"/>
        <v>0</v>
      </c>
      <c r="E71" s="17"/>
      <c r="F71" s="17"/>
      <c r="G71" s="17"/>
      <c r="H71" s="17"/>
      <c r="I71" s="17"/>
      <c r="J71" s="288"/>
    </row>
    <row r="72" spans="1:10" ht="21.75" customHeight="1">
      <c r="A72" s="4">
        <v>56</v>
      </c>
      <c r="B72" s="9" t="s">
        <v>149</v>
      </c>
      <c r="C72" s="14" t="s">
        <v>150</v>
      </c>
      <c r="D72" s="18">
        <f aca="true" t="shared" si="1" ref="D72:D89">SUM(E72:I72)</f>
        <v>0</v>
      </c>
      <c r="E72" s="17"/>
      <c r="F72" s="17"/>
      <c r="G72" s="17"/>
      <c r="H72" s="17"/>
      <c r="I72" s="17"/>
      <c r="J72" s="288"/>
    </row>
    <row r="73" spans="1:10" ht="15" customHeight="1">
      <c r="A73" s="4">
        <v>57</v>
      </c>
      <c r="B73" s="11" t="s">
        <v>151</v>
      </c>
      <c r="C73" s="14" t="s">
        <v>152</v>
      </c>
      <c r="D73" s="18">
        <f t="shared" si="1"/>
        <v>332</v>
      </c>
      <c r="E73" s="333">
        <v>332</v>
      </c>
      <c r="F73" s="17"/>
      <c r="G73" s="17"/>
      <c r="H73" s="17"/>
      <c r="I73" s="17"/>
      <c r="J73" s="288"/>
    </row>
    <row r="74" spans="1:10" ht="15" customHeight="1" thickBot="1">
      <c r="A74" s="56">
        <v>58</v>
      </c>
      <c r="B74" s="57" t="s">
        <v>379</v>
      </c>
      <c r="C74" s="58" t="s">
        <v>153</v>
      </c>
      <c r="D74" s="18">
        <f t="shared" si="1"/>
        <v>332</v>
      </c>
      <c r="E74" s="59">
        <f>SUM(E71:E73)</f>
        <v>332</v>
      </c>
      <c r="F74" s="59">
        <f>SUM(F71:F73)</f>
        <v>0</v>
      </c>
      <c r="G74" s="59">
        <f>SUM(G71:G73)</f>
        <v>0</v>
      </c>
      <c r="H74" s="59">
        <f>SUM(H71:H73)</f>
        <v>0</v>
      </c>
      <c r="I74" s="59">
        <f>SUM(I71:I73)</f>
        <v>0</v>
      </c>
      <c r="J74" s="288"/>
    </row>
    <row r="75" spans="1:10" ht="15" customHeight="1" thickBot="1">
      <c r="A75" s="61">
        <v>59</v>
      </c>
      <c r="B75" s="62" t="s">
        <v>380</v>
      </c>
      <c r="C75" s="63" t="s">
        <v>154</v>
      </c>
      <c r="D75" s="18">
        <f t="shared" si="1"/>
        <v>397922</v>
      </c>
      <c r="E75" s="64">
        <f>E27+E33+E47+E60+E66+E70+E74</f>
        <v>343162</v>
      </c>
      <c r="F75" s="64">
        <f>F27+F33+F47+F60+F66+F70+F74</f>
        <v>1876</v>
      </c>
      <c r="G75" s="64">
        <f>G27+G33+G47+G60+G66+G70+G74</f>
        <v>42013</v>
      </c>
      <c r="H75" s="64">
        <f>H27+H33+H47+H60+H66+H70+H74</f>
        <v>10497</v>
      </c>
      <c r="I75" s="64">
        <f>I27+I33+I47+I60+I66+I70+I74</f>
        <v>374</v>
      </c>
      <c r="J75" s="288"/>
    </row>
    <row r="76" spans="1:10" ht="15">
      <c r="A76" s="60">
        <v>60</v>
      </c>
      <c r="B76" s="40" t="s">
        <v>273</v>
      </c>
      <c r="C76" s="44" t="s">
        <v>276</v>
      </c>
      <c r="D76" s="18">
        <f t="shared" si="1"/>
        <v>0</v>
      </c>
      <c r="E76" s="44"/>
      <c r="F76" s="44"/>
      <c r="G76" s="44"/>
      <c r="H76" s="44"/>
      <c r="I76" s="44"/>
      <c r="J76" s="288"/>
    </row>
    <row r="77" spans="1:10" ht="15">
      <c r="A77" s="5">
        <v>61</v>
      </c>
      <c r="B77" s="35" t="s">
        <v>274</v>
      </c>
      <c r="C77" s="45" t="s">
        <v>277</v>
      </c>
      <c r="D77" s="18">
        <f t="shared" si="1"/>
        <v>0</v>
      </c>
      <c r="E77" s="45"/>
      <c r="F77" s="45"/>
      <c r="G77" s="45"/>
      <c r="H77" s="45"/>
      <c r="I77" s="45"/>
      <c r="J77" s="288"/>
    </row>
    <row r="78" spans="1:10" ht="15">
      <c r="A78" s="5">
        <v>62</v>
      </c>
      <c r="B78" s="9" t="s">
        <v>266</v>
      </c>
      <c r="C78" s="45" t="s">
        <v>278</v>
      </c>
      <c r="D78" s="18">
        <f t="shared" si="1"/>
        <v>565882</v>
      </c>
      <c r="E78" s="45">
        <v>530547</v>
      </c>
      <c r="F78" s="45">
        <v>8681</v>
      </c>
      <c r="G78" s="45">
        <v>20933</v>
      </c>
      <c r="H78" s="45">
        <v>4153</v>
      </c>
      <c r="I78" s="45">
        <v>1568</v>
      </c>
      <c r="J78" s="288"/>
    </row>
    <row r="79" spans="1:10" ht="15">
      <c r="A79" s="5">
        <v>63</v>
      </c>
      <c r="B79" s="9" t="s">
        <v>267</v>
      </c>
      <c r="C79" s="45" t="s">
        <v>279</v>
      </c>
      <c r="D79" s="18">
        <f t="shared" si="1"/>
        <v>0</v>
      </c>
      <c r="E79" s="45"/>
      <c r="F79" s="45"/>
      <c r="G79" s="45"/>
      <c r="H79" s="45"/>
      <c r="I79" s="45"/>
      <c r="J79" s="288"/>
    </row>
    <row r="80" spans="1:10" ht="15">
      <c r="A80" s="5">
        <v>64</v>
      </c>
      <c r="B80" s="10" t="s">
        <v>381</v>
      </c>
      <c r="C80" s="45" t="s">
        <v>280</v>
      </c>
      <c r="D80" s="18">
        <f t="shared" si="1"/>
        <v>565882</v>
      </c>
      <c r="E80" s="45">
        <f>SUM(E78:E79)</f>
        <v>530547</v>
      </c>
      <c r="F80" s="45">
        <f>SUM(F78:F79)</f>
        <v>8681</v>
      </c>
      <c r="G80" s="45">
        <f>SUM(G78:G79)</f>
        <v>20933</v>
      </c>
      <c r="H80" s="45">
        <f>SUM(H78:H79)</f>
        <v>4153</v>
      </c>
      <c r="I80" s="45">
        <f>SUM(I78:I79)</f>
        <v>1568</v>
      </c>
      <c r="J80" s="288"/>
    </row>
    <row r="81" spans="1:10" ht="15">
      <c r="A81" s="5">
        <v>65</v>
      </c>
      <c r="B81" s="34" t="s">
        <v>268</v>
      </c>
      <c r="C81" s="45" t="s">
        <v>281</v>
      </c>
      <c r="D81" s="18">
        <f t="shared" si="1"/>
        <v>14727</v>
      </c>
      <c r="E81" s="45">
        <v>14727</v>
      </c>
      <c r="F81" s="45"/>
      <c r="G81" s="45"/>
      <c r="H81" s="45"/>
      <c r="I81" s="45"/>
      <c r="J81" s="288"/>
    </row>
    <row r="82" spans="1:10" ht="15">
      <c r="A82" s="5">
        <v>66</v>
      </c>
      <c r="B82" s="34" t="s">
        <v>269</v>
      </c>
      <c r="C82" s="45" t="s">
        <v>282</v>
      </c>
      <c r="D82" s="18">
        <f t="shared" si="1"/>
        <v>0</v>
      </c>
      <c r="E82" s="45"/>
      <c r="F82" s="45"/>
      <c r="G82" s="45"/>
      <c r="H82" s="45"/>
      <c r="I82" s="45"/>
      <c r="J82" s="288"/>
    </row>
    <row r="83" spans="1:10" ht="15">
      <c r="A83" s="5">
        <v>67</v>
      </c>
      <c r="B83" s="34" t="s">
        <v>270</v>
      </c>
      <c r="C83" s="45" t="s">
        <v>283</v>
      </c>
      <c r="D83" s="18">
        <f t="shared" si="1"/>
        <v>201236</v>
      </c>
      <c r="E83" s="233"/>
      <c r="F83" s="330">
        <v>67352</v>
      </c>
      <c r="G83" s="233">
        <v>57115</v>
      </c>
      <c r="H83" s="36">
        <v>52699</v>
      </c>
      <c r="I83" s="36">
        <v>24070</v>
      </c>
      <c r="J83" s="288"/>
    </row>
    <row r="84" spans="1:10" ht="15">
      <c r="A84" s="5">
        <v>68</v>
      </c>
      <c r="B84" s="34" t="s">
        <v>271</v>
      </c>
      <c r="C84" s="45" t="s">
        <v>284</v>
      </c>
      <c r="D84" s="18">
        <f t="shared" si="1"/>
        <v>0</v>
      </c>
      <c r="E84" s="235"/>
      <c r="F84" s="236"/>
      <c r="G84" s="235"/>
      <c r="H84" s="235"/>
      <c r="I84" s="235"/>
      <c r="J84" s="288"/>
    </row>
    <row r="85" spans="1:10" ht="15">
      <c r="A85" s="5">
        <v>69</v>
      </c>
      <c r="B85" s="11" t="s">
        <v>272</v>
      </c>
      <c r="C85" s="45" t="s">
        <v>285</v>
      </c>
      <c r="D85" s="18">
        <f t="shared" si="1"/>
        <v>0</v>
      </c>
      <c r="E85" s="235"/>
      <c r="F85" s="236"/>
      <c r="G85" s="235"/>
      <c r="H85" s="235"/>
      <c r="I85" s="235"/>
      <c r="J85" s="288"/>
    </row>
    <row r="86" spans="1:10" ht="15">
      <c r="A86" s="5">
        <v>70</v>
      </c>
      <c r="B86" s="12" t="s">
        <v>382</v>
      </c>
      <c r="C86" s="45" t="s">
        <v>286</v>
      </c>
      <c r="D86" s="18">
        <f t="shared" si="1"/>
        <v>781845</v>
      </c>
      <c r="E86" s="235">
        <f>(SUM(E80:E85))+E76+E77</f>
        <v>545274</v>
      </c>
      <c r="F86" s="237">
        <f>(SUM(F80:F85))+F76+F77</f>
        <v>76033</v>
      </c>
      <c r="G86" s="235">
        <f>(SUM(G80:G85))+G76+G77</f>
        <v>78048</v>
      </c>
      <c r="H86" s="235">
        <f>(SUM(H80:H85))+H76+H77</f>
        <v>56852</v>
      </c>
      <c r="I86" s="235">
        <f>(SUM(I80:I85))+I76+I77</f>
        <v>25638</v>
      </c>
      <c r="J86" s="288"/>
    </row>
    <row r="87" spans="1:10" ht="15">
      <c r="A87" s="5">
        <v>71</v>
      </c>
      <c r="B87" s="35" t="s">
        <v>275</v>
      </c>
      <c r="C87" s="45" t="s">
        <v>287</v>
      </c>
      <c r="D87" s="18">
        <f t="shared" si="1"/>
        <v>0</v>
      </c>
      <c r="E87" s="235"/>
      <c r="F87" s="237"/>
      <c r="G87" s="235"/>
      <c r="H87" s="235"/>
      <c r="I87" s="235"/>
      <c r="J87" s="288"/>
    </row>
    <row r="88" spans="1:10" ht="15">
      <c r="A88" s="5">
        <v>72</v>
      </c>
      <c r="B88" s="35" t="s">
        <v>383</v>
      </c>
      <c r="C88" s="45" t="s">
        <v>288</v>
      </c>
      <c r="D88" s="18">
        <f t="shared" si="1"/>
        <v>781845</v>
      </c>
      <c r="E88" s="235">
        <f>SUM(E86:E87)</f>
        <v>545274</v>
      </c>
      <c r="F88" s="237">
        <f>SUM(F86:F87)</f>
        <v>76033</v>
      </c>
      <c r="G88" s="235">
        <f>SUM(G86:G87)</f>
        <v>78048</v>
      </c>
      <c r="H88" s="235">
        <f>SUM(H86:H87)</f>
        <v>56852</v>
      </c>
      <c r="I88" s="235">
        <f>SUM(I86:I87)</f>
        <v>25638</v>
      </c>
      <c r="J88" s="288"/>
    </row>
    <row r="89" spans="1:10" ht="15">
      <c r="A89" s="54">
        <v>73</v>
      </c>
      <c r="B89" s="238" t="s">
        <v>384</v>
      </c>
      <c r="C89" s="238"/>
      <c r="D89" s="18">
        <f t="shared" si="1"/>
        <v>1179767</v>
      </c>
      <c r="E89" s="239">
        <f>E75+E88</f>
        <v>888436</v>
      </c>
      <c r="F89" s="118">
        <f>F75+F88</f>
        <v>77909</v>
      </c>
      <c r="G89" s="239">
        <f>G75+G88</f>
        <v>120061</v>
      </c>
      <c r="H89" s="239">
        <f>H75+H88</f>
        <v>67349</v>
      </c>
      <c r="I89" s="239">
        <f>I75+I88</f>
        <v>26012</v>
      </c>
      <c r="J89" s="288"/>
    </row>
    <row r="91" spans="2:3" ht="15.75">
      <c r="B91" s="240"/>
      <c r="C91" s="109"/>
    </row>
    <row r="92" ht="15.75">
      <c r="B92" s="240"/>
    </row>
    <row r="93" ht="15.75">
      <c r="B93" s="240"/>
    </row>
    <row r="94" ht="15.75">
      <c r="B94" s="55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7109375" style="0" customWidth="1"/>
    <col min="2" max="2" width="56.00390625" style="0" customWidth="1"/>
    <col min="3" max="3" width="12.421875" style="0" customWidth="1"/>
    <col min="4" max="4" width="16.00390625" style="0" customWidth="1"/>
    <col min="5" max="5" width="11.28125" style="0" customWidth="1"/>
    <col min="6" max="6" width="13.57421875" style="0" customWidth="1"/>
    <col min="7" max="7" width="14.00390625" style="0" customWidth="1"/>
  </cols>
  <sheetData>
    <row r="1" spans="1:7" ht="18.75">
      <c r="A1" s="269"/>
      <c r="B1" s="270" t="s">
        <v>346</v>
      </c>
      <c r="C1" s="122" t="s">
        <v>391</v>
      </c>
      <c r="D1" s="122"/>
      <c r="E1" s="122"/>
      <c r="F1" s="271"/>
      <c r="G1" s="122"/>
    </row>
    <row r="2" spans="1:7" ht="18.75">
      <c r="A2" s="272"/>
      <c r="B2" s="273" t="s">
        <v>499</v>
      </c>
      <c r="C2" s="116" t="s">
        <v>634</v>
      </c>
      <c r="D2" s="123"/>
      <c r="E2" s="123"/>
      <c r="F2" s="271"/>
      <c r="G2" s="123"/>
    </row>
    <row r="3" spans="1:7" ht="15.75">
      <c r="A3" s="269"/>
      <c r="B3" s="272" t="s">
        <v>351</v>
      </c>
      <c r="C3" s="122" t="s">
        <v>350</v>
      </c>
      <c r="D3" s="122"/>
      <c r="E3" s="122"/>
      <c r="F3" s="271"/>
      <c r="G3" s="122"/>
    </row>
    <row r="4" spans="1:7" ht="15.75">
      <c r="A4" s="269"/>
      <c r="B4" s="269"/>
      <c r="C4" s="269"/>
      <c r="D4" s="269"/>
      <c r="E4" s="269"/>
      <c r="F4" s="271"/>
      <c r="G4" s="269"/>
    </row>
    <row r="5" spans="1:7" ht="15.75">
      <c r="A5" s="274" t="s">
        <v>390</v>
      </c>
      <c r="B5" s="274"/>
      <c r="C5" s="275" t="s">
        <v>582</v>
      </c>
      <c r="D5" s="275" t="s">
        <v>577</v>
      </c>
      <c r="E5" s="275" t="s">
        <v>529</v>
      </c>
      <c r="F5" s="275" t="s">
        <v>581</v>
      </c>
      <c r="G5" s="275" t="s">
        <v>619</v>
      </c>
    </row>
    <row r="6" spans="1:7" ht="15.75">
      <c r="A6" s="276">
        <v>1</v>
      </c>
      <c r="B6" s="277" t="s">
        <v>508</v>
      </c>
      <c r="C6" s="278">
        <v>99547</v>
      </c>
      <c r="D6" s="278">
        <v>99547</v>
      </c>
      <c r="E6" s="278">
        <v>4046</v>
      </c>
      <c r="F6" s="278">
        <f>D6+E6</f>
        <v>103593</v>
      </c>
      <c r="G6" s="278">
        <v>36699</v>
      </c>
    </row>
    <row r="7" spans="1:7" ht="15.75">
      <c r="A7" s="276">
        <v>2</v>
      </c>
      <c r="B7" s="276" t="s">
        <v>509</v>
      </c>
      <c r="C7" s="278">
        <v>33766</v>
      </c>
      <c r="D7" s="278">
        <v>33766</v>
      </c>
      <c r="E7" s="278">
        <v>-4046</v>
      </c>
      <c r="F7" s="278">
        <f aca="true" t="shared" si="0" ref="F7:F39">D7+E7</f>
        <v>29720</v>
      </c>
      <c r="G7" s="278"/>
    </row>
    <row r="8" spans="1:7" ht="15.75">
      <c r="A8" s="276">
        <v>3</v>
      </c>
      <c r="B8" s="277" t="s">
        <v>510</v>
      </c>
      <c r="C8" s="278">
        <v>3000</v>
      </c>
      <c r="D8" s="278">
        <v>3000</v>
      </c>
      <c r="E8" s="278"/>
      <c r="F8" s="278">
        <f t="shared" si="0"/>
        <v>3000</v>
      </c>
      <c r="G8" s="278">
        <v>991</v>
      </c>
    </row>
    <row r="9" spans="1:7" ht="15.75">
      <c r="A9" s="276">
        <v>4</v>
      </c>
      <c r="B9" s="277" t="s">
        <v>511</v>
      </c>
      <c r="C9" s="279">
        <v>2000</v>
      </c>
      <c r="D9" s="278">
        <v>2000</v>
      </c>
      <c r="E9" s="279"/>
      <c r="F9" s="278">
        <f t="shared" si="0"/>
        <v>2000</v>
      </c>
      <c r="G9" s="278">
        <v>2000</v>
      </c>
    </row>
    <row r="10" spans="1:7" ht="15.75">
      <c r="A10" s="276">
        <v>5</v>
      </c>
      <c r="B10" s="232" t="s">
        <v>530</v>
      </c>
      <c r="C10" s="280">
        <v>2847</v>
      </c>
      <c r="D10" s="278">
        <v>2847</v>
      </c>
      <c r="E10" s="280"/>
      <c r="F10" s="278">
        <f t="shared" si="0"/>
        <v>2847</v>
      </c>
      <c r="G10" s="278">
        <v>2847</v>
      </c>
    </row>
    <row r="11" spans="1:7" ht="15.75">
      <c r="A11" s="276">
        <v>6</v>
      </c>
      <c r="B11" s="232" t="s">
        <v>512</v>
      </c>
      <c r="C11" s="280">
        <v>475</v>
      </c>
      <c r="D11" s="278">
        <v>475</v>
      </c>
      <c r="E11" s="280"/>
      <c r="F11" s="278">
        <f t="shared" si="0"/>
        <v>475</v>
      </c>
      <c r="G11" s="278">
        <v>475</v>
      </c>
    </row>
    <row r="12" spans="1:7" ht="15.75">
      <c r="A12" s="276">
        <v>7</v>
      </c>
      <c r="B12" s="232" t="s">
        <v>513</v>
      </c>
      <c r="C12" s="280">
        <v>3994</v>
      </c>
      <c r="D12" s="278">
        <v>3994</v>
      </c>
      <c r="E12" s="280"/>
      <c r="F12" s="278">
        <f t="shared" si="0"/>
        <v>3994</v>
      </c>
      <c r="G12" s="278"/>
    </row>
    <row r="13" spans="1:7" ht="15.75">
      <c r="A13" s="276">
        <v>8</v>
      </c>
      <c r="B13" s="232" t="s">
        <v>514</v>
      </c>
      <c r="C13" s="280">
        <v>330</v>
      </c>
      <c r="D13" s="278">
        <v>330</v>
      </c>
      <c r="E13" s="280"/>
      <c r="F13" s="278">
        <f t="shared" si="0"/>
        <v>330</v>
      </c>
      <c r="G13" s="278">
        <v>330</v>
      </c>
    </row>
    <row r="14" spans="1:7" ht="15.75">
      <c r="A14" s="276">
        <v>9</v>
      </c>
      <c r="B14" s="276" t="s">
        <v>503</v>
      </c>
      <c r="C14" s="278">
        <v>767</v>
      </c>
      <c r="D14" s="278">
        <v>767</v>
      </c>
      <c r="E14" s="278"/>
      <c r="F14" s="278">
        <f t="shared" si="0"/>
        <v>767</v>
      </c>
      <c r="G14" s="278">
        <v>766</v>
      </c>
    </row>
    <row r="15" spans="1:7" ht="15.75">
      <c r="A15" s="276">
        <v>10</v>
      </c>
      <c r="B15" s="276" t="s">
        <v>524</v>
      </c>
      <c r="C15" s="278">
        <v>500</v>
      </c>
      <c r="D15" s="278">
        <v>500</v>
      </c>
      <c r="E15" s="278"/>
      <c r="F15" s="278">
        <f t="shared" si="0"/>
        <v>500</v>
      </c>
      <c r="G15" s="278"/>
    </row>
    <row r="16" spans="1:7" ht="15.75">
      <c r="A16" s="276">
        <v>11</v>
      </c>
      <c r="B16" s="276" t="s">
        <v>525</v>
      </c>
      <c r="C16" s="278">
        <v>5200</v>
      </c>
      <c r="D16" s="278">
        <v>5200</v>
      </c>
      <c r="E16" s="278">
        <v>-100</v>
      </c>
      <c r="F16" s="278">
        <f t="shared" si="0"/>
        <v>5100</v>
      </c>
      <c r="G16" s="278">
        <v>635</v>
      </c>
    </row>
    <row r="17" spans="1:7" ht="15.75">
      <c r="A17" s="276">
        <v>12</v>
      </c>
      <c r="B17" s="124" t="s">
        <v>531</v>
      </c>
      <c r="C17" s="278">
        <v>12</v>
      </c>
      <c r="D17" s="278">
        <v>12</v>
      </c>
      <c r="E17" s="278"/>
      <c r="F17" s="278">
        <f t="shared" si="0"/>
        <v>12</v>
      </c>
      <c r="G17" s="278">
        <v>12</v>
      </c>
    </row>
    <row r="18" spans="1:7" ht="15.75">
      <c r="A18" s="281">
        <v>13</v>
      </c>
      <c r="B18" s="281" t="s">
        <v>532</v>
      </c>
      <c r="C18" s="282">
        <v>254</v>
      </c>
      <c r="D18" s="282">
        <v>254</v>
      </c>
      <c r="E18" s="282">
        <v>-254</v>
      </c>
      <c r="F18" s="282">
        <f t="shared" si="0"/>
        <v>0</v>
      </c>
      <c r="G18" s="282"/>
    </row>
    <row r="19" spans="1:7" ht="15.75">
      <c r="A19" s="281">
        <v>14</v>
      </c>
      <c r="B19" s="281" t="s">
        <v>533</v>
      </c>
      <c r="C19" s="282">
        <v>381</v>
      </c>
      <c r="D19" s="282">
        <v>381</v>
      </c>
      <c r="E19" s="282"/>
      <c r="F19" s="282">
        <f t="shared" si="0"/>
        <v>381</v>
      </c>
      <c r="G19" s="282">
        <v>32</v>
      </c>
    </row>
    <row r="20" spans="1:7" ht="15.75">
      <c r="A20" s="281">
        <v>15</v>
      </c>
      <c r="B20" s="281" t="s">
        <v>534</v>
      </c>
      <c r="C20" s="282">
        <v>127</v>
      </c>
      <c r="D20" s="282">
        <v>127</v>
      </c>
      <c r="E20" s="282"/>
      <c r="F20" s="282">
        <f t="shared" si="0"/>
        <v>127</v>
      </c>
      <c r="G20" s="282"/>
    </row>
    <row r="21" spans="1:7" ht="15.75">
      <c r="A21" s="281">
        <v>16</v>
      </c>
      <c r="B21" s="281" t="s">
        <v>535</v>
      </c>
      <c r="C21" s="282"/>
      <c r="D21" s="282">
        <v>1620</v>
      </c>
      <c r="E21" s="282">
        <v>630</v>
      </c>
      <c r="F21" s="282">
        <f t="shared" si="0"/>
        <v>2250</v>
      </c>
      <c r="G21" s="282"/>
    </row>
    <row r="22" spans="1:7" ht="15.75">
      <c r="A22" s="281">
        <v>17</v>
      </c>
      <c r="B22" s="281" t="s">
        <v>536</v>
      </c>
      <c r="C22" s="282"/>
      <c r="D22" s="282">
        <v>483</v>
      </c>
      <c r="E22" s="282"/>
      <c r="F22" s="282">
        <f t="shared" si="0"/>
        <v>483</v>
      </c>
      <c r="G22" s="282"/>
    </row>
    <row r="23" spans="1:7" ht="15.75">
      <c r="A23" s="281">
        <v>18</v>
      </c>
      <c r="B23" s="281" t="s">
        <v>537</v>
      </c>
      <c r="C23" s="282"/>
      <c r="D23" s="282">
        <v>1450</v>
      </c>
      <c r="E23" s="282">
        <v>-65</v>
      </c>
      <c r="F23" s="282">
        <f t="shared" si="0"/>
        <v>1385</v>
      </c>
      <c r="G23" s="282"/>
    </row>
    <row r="24" spans="1:7" ht="15.75">
      <c r="A24" s="281">
        <v>19</v>
      </c>
      <c r="B24" s="281" t="s">
        <v>538</v>
      </c>
      <c r="C24" s="282"/>
      <c r="D24" s="282">
        <v>160</v>
      </c>
      <c r="E24" s="282"/>
      <c r="F24" s="282">
        <f t="shared" si="0"/>
        <v>160</v>
      </c>
      <c r="G24" s="282"/>
    </row>
    <row r="25" spans="1:7" ht="15.75">
      <c r="A25" s="281">
        <v>20</v>
      </c>
      <c r="B25" s="281" t="s">
        <v>539</v>
      </c>
      <c r="C25" s="282"/>
      <c r="D25" s="282">
        <v>980</v>
      </c>
      <c r="E25" s="282">
        <v>191</v>
      </c>
      <c r="F25" s="282">
        <f t="shared" si="0"/>
        <v>1171</v>
      </c>
      <c r="G25" s="282"/>
    </row>
    <row r="26" spans="1:7" ht="15.75">
      <c r="A26" s="281">
        <v>21</v>
      </c>
      <c r="B26" s="281" t="s">
        <v>540</v>
      </c>
      <c r="C26" s="282"/>
      <c r="D26" s="282">
        <v>297</v>
      </c>
      <c r="E26" s="282"/>
      <c r="F26" s="282">
        <f t="shared" si="0"/>
        <v>297</v>
      </c>
      <c r="G26" s="282">
        <v>296</v>
      </c>
    </row>
    <row r="27" spans="1:7" ht="15.75">
      <c r="A27" s="281">
        <v>22</v>
      </c>
      <c r="B27" s="281" t="s">
        <v>541</v>
      </c>
      <c r="C27" s="282"/>
      <c r="D27" s="282">
        <v>969</v>
      </c>
      <c r="E27" s="282"/>
      <c r="F27" s="282">
        <f t="shared" si="0"/>
        <v>969</v>
      </c>
      <c r="G27" s="282"/>
    </row>
    <row r="28" spans="1:7" ht="15.75">
      <c r="A28" s="281">
        <v>23</v>
      </c>
      <c r="B28" s="281" t="s">
        <v>542</v>
      </c>
      <c r="C28" s="282"/>
      <c r="D28" s="282">
        <v>2000</v>
      </c>
      <c r="E28" s="282"/>
      <c r="F28" s="282">
        <f t="shared" si="0"/>
        <v>2000</v>
      </c>
      <c r="G28" s="282"/>
    </row>
    <row r="29" spans="1:7" ht="15.75">
      <c r="A29" s="281">
        <v>24</v>
      </c>
      <c r="B29" s="281" t="s">
        <v>543</v>
      </c>
      <c r="C29" s="282"/>
      <c r="D29" s="282">
        <v>1631</v>
      </c>
      <c r="E29" s="282">
        <v>-31</v>
      </c>
      <c r="F29" s="282">
        <f t="shared" si="0"/>
        <v>1600</v>
      </c>
      <c r="G29" s="282"/>
    </row>
    <row r="30" spans="1:7" ht="15.75">
      <c r="A30" s="281">
        <v>25</v>
      </c>
      <c r="B30" s="281" t="s">
        <v>544</v>
      </c>
      <c r="C30" s="282"/>
      <c r="D30" s="282">
        <v>460</v>
      </c>
      <c r="E30" s="282"/>
      <c r="F30" s="282">
        <f t="shared" si="0"/>
        <v>460</v>
      </c>
      <c r="G30" s="282"/>
    </row>
    <row r="31" spans="1:7" ht="15.75">
      <c r="A31" s="281">
        <v>26</v>
      </c>
      <c r="B31" s="281" t="s">
        <v>545</v>
      </c>
      <c r="C31" s="282"/>
      <c r="D31" s="282">
        <v>3700</v>
      </c>
      <c r="E31" s="282">
        <v>31</v>
      </c>
      <c r="F31" s="282">
        <f t="shared" si="0"/>
        <v>3731</v>
      </c>
      <c r="G31" s="282"/>
    </row>
    <row r="32" spans="1:7" ht="15.75">
      <c r="A32" s="276">
        <v>27</v>
      </c>
      <c r="B32" s="276" t="s">
        <v>546</v>
      </c>
      <c r="C32" s="278"/>
      <c r="D32" s="278">
        <v>4500</v>
      </c>
      <c r="E32" s="278">
        <v>-690</v>
      </c>
      <c r="F32" s="278">
        <f t="shared" si="0"/>
        <v>3810</v>
      </c>
      <c r="G32" s="278">
        <v>3080</v>
      </c>
    </row>
    <row r="33" spans="1:7" ht="15.75">
      <c r="A33" s="276">
        <v>28</v>
      </c>
      <c r="B33" s="276" t="s">
        <v>547</v>
      </c>
      <c r="C33" s="278"/>
      <c r="D33" s="278">
        <v>2400</v>
      </c>
      <c r="E33" s="278"/>
      <c r="F33" s="278">
        <f t="shared" si="0"/>
        <v>2400</v>
      </c>
      <c r="G33" s="278">
        <v>2370</v>
      </c>
    </row>
    <row r="34" spans="1:7" ht="15.75">
      <c r="A34" s="276">
        <v>29</v>
      </c>
      <c r="B34" s="276" t="s">
        <v>605</v>
      </c>
      <c r="C34" s="278"/>
      <c r="D34" s="278">
        <v>400</v>
      </c>
      <c r="E34" s="278"/>
      <c r="F34" s="278">
        <f t="shared" si="0"/>
        <v>400</v>
      </c>
      <c r="G34" s="278"/>
    </row>
    <row r="35" spans="1:7" ht="15.75">
      <c r="A35" s="276">
        <v>30</v>
      </c>
      <c r="B35" s="276" t="s">
        <v>620</v>
      </c>
      <c r="C35" s="278"/>
      <c r="D35" s="278"/>
      <c r="E35" s="278">
        <v>65</v>
      </c>
      <c r="F35" s="278">
        <f t="shared" si="0"/>
        <v>65</v>
      </c>
      <c r="G35" s="278"/>
    </row>
    <row r="36" spans="1:7" ht="15.75">
      <c r="A36" s="276">
        <v>31</v>
      </c>
      <c r="B36" s="276" t="s">
        <v>621</v>
      </c>
      <c r="C36" s="278"/>
      <c r="D36" s="278"/>
      <c r="E36" s="278">
        <v>1759</v>
      </c>
      <c r="F36" s="278">
        <f t="shared" si="0"/>
        <v>1759</v>
      </c>
      <c r="G36" s="278"/>
    </row>
    <row r="37" spans="1:7" ht="15.75">
      <c r="A37" s="276">
        <v>32</v>
      </c>
      <c r="B37" s="281" t="s">
        <v>626</v>
      </c>
      <c r="C37" s="278"/>
      <c r="D37" s="278"/>
      <c r="E37" s="278">
        <v>254</v>
      </c>
      <c r="F37" s="278">
        <f t="shared" si="0"/>
        <v>254</v>
      </c>
      <c r="G37" s="278"/>
    </row>
    <row r="38" spans="1:7" ht="15.75">
      <c r="A38" s="276">
        <v>33</v>
      </c>
      <c r="B38" s="276" t="s">
        <v>632</v>
      </c>
      <c r="C38" s="278"/>
      <c r="D38" s="278"/>
      <c r="E38" s="278">
        <v>4116</v>
      </c>
      <c r="F38" s="278">
        <f t="shared" si="0"/>
        <v>4116</v>
      </c>
      <c r="G38" s="278"/>
    </row>
    <row r="39" spans="1:7" ht="15.75">
      <c r="A39" s="276">
        <v>34</v>
      </c>
      <c r="B39" s="276"/>
      <c r="C39" s="278"/>
      <c r="D39" s="278"/>
      <c r="E39" s="278"/>
      <c r="F39" s="278">
        <f t="shared" si="0"/>
        <v>0</v>
      </c>
      <c r="G39" s="278"/>
    </row>
    <row r="40" spans="1:7" ht="15.75">
      <c r="A40" s="276">
        <v>35</v>
      </c>
      <c r="B40" s="274" t="s">
        <v>345</v>
      </c>
      <c r="C40" s="284">
        <f>SUM(C6:C39)</f>
        <v>153200</v>
      </c>
      <c r="D40" s="284">
        <f>SUM(D6:D39)</f>
        <v>174250</v>
      </c>
      <c r="E40" s="284">
        <f>SUM(E6:E39)</f>
        <v>5906</v>
      </c>
      <c r="F40" s="284">
        <f>SUM(F6:F39)</f>
        <v>180156</v>
      </c>
      <c r="G40" s="284">
        <f>SUM(G6:G39)</f>
        <v>50533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421875" style="0" customWidth="1"/>
    <col min="2" max="2" width="56.140625" style="0" customWidth="1"/>
    <col min="3" max="3" width="15.00390625" style="0" customWidth="1"/>
    <col min="4" max="4" width="12.7109375" style="0" customWidth="1"/>
    <col min="5" max="5" width="11.8515625" style="0" customWidth="1"/>
    <col min="6" max="6" width="12.8515625" style="0" customWidth="1"/>
    <col min="7" max="7" width="14.421875" style="0" customWidth="1"/>
  </cols>
  <sheetData>
    <row r="1" spans="1:8" ht="18.75">
      <c r="A1" s="269"/>
      <c r="B1" s="270" t="s">
        <v>346</v>
      </c>
      <c r="C1" s="122" t="s">
        <v>392</v>
      </c>
      <c r="D1" s="122"/>
      <c r="E1" s="122"/>
      <c r="F1" s="271"/>
      <c r="G1" s="122"/>
      <c r="H1" s="271"/>
    </row>
    <row r="2" spans="1:8" ht="18.75">
      <c r="A2" s="272"/>
      <c r="B2" s="273" t="s">
        <v>499</v>
      </c>
      <c r="C2" s="116" t="s">
        <v>634</v>
      </c>
      <c r="D2" s="123"/>
      <c r="E2" s="123"/>
      <c r="F2" s="271"/>
      <c r="G2" s="123"/>
      <c r="H2" s="271"/>
    </row>
    <row r="3" spans="1:8" ht="15.75">
      <c r="A3" s="269"/>
      <c r="B3" s="272" t="s">
        <v>351</v>
      </c>
      <c r="C3" s="122" t="s">
        <v>350</v>
      </c>
      <c r="D3" s="122"/>
      <c r="E3" s="122"/>
      <c r="F3" s="271"/>
      <c r="G3" s="122"/>
      <c r="H3" s="271"/>
    </row>
    <row r="4" spans="1:8" ht="15.75">
      <c r="A4" s="269"/>
      <c r="B4" s="269"/>
      <c r="C4" s="269"/>
      <c r="D4" s="269"/>
      <c r="E4" s="269"/>
      <c r="F4" s="271"/>
      <c r="G4" s="269"/>
      <c r="H4" s="271"/>
    </row>
    <row r="5" spans="1:8" ht="15.75">
      <c r="A5" s="274" t="s">
        <v>363</v>
      </c>
      <c r="B5" s="275"/>
      <c r="C5" s="275" t="s">
        <v>582</v>
      </c>
      <c r="D5" s="275" t="s">
        <v>577</v>
      </c>
      <c r="E5" s="275" t="s">
        <v>548</v>
      </c>
      <c r="F5" s="275" t="s">
        <v>581</v>
      </c>
      <c r="G5" s="275" t="s">
        <v>619</v>
      </c>
      <c r="H5" s="271"/>
    </row>
    <row r="6" spans="1:8" ht="15.75">
      <c r="A6" s="276">
        <v>1</v>
      </c>
      <c r="B6" s="277" t="s">
        <v>515</v>
      </c>
      <c r="C6" s="278">
        <v>50042</v>
      </c>
      <c r="D6" s="278">
        <v>50042</v>
      </c>
      <c r="E6" s="278">
        <v>-10535</v>
      </c>
      <c r="F6" s="278">
        <f>D6+E6</f>
        <v>39507</v>
      </c>
      <c r="G6" s="278">
        <v>23410</v>
      </c>
      <c r="H6" s="271"/>
    </row>
    <row r="7" spans="1:8" ht="15.75">
      <c r="A7" s="276">
        <v>2</v>
      </c>
      <c r="B7" s="277" t="s">
        <v>516</v>
      </c>
      <c r="C7" s="278">
        <v>3000</v>
      </c>
      <c r="D7" s="278">
        <v>3000</v>
      </c>
      <c r="E7" s="278"/>
      <c r="F7" s="278">
        <f aca="true" t="shared" si="0" ref="F7:F58">D7+E7</f>
        <v>3000</v>
      </c>
      <c r="G7" s="278">
        <v>150</v>
      </c>
      <c r="H7" s="271"/>
    </row>
    <row r="8" spans="1:8" ht="15.75">
      <c r="A8" s="276">
        <v>3</v>
      </c>
      <c r="B8" s="285" t="s">
        <v>517</v>
      </c>
      <c r="C8" s="286">
        <v>1217</v>
      </c>
      <c r="D8" s="278">
        <v>1217</v>
      </c>
      <c r="E8" s="286"/>
      <c r="F8" s="278">
        <f t="shared" si="0"/>
        <v>1217</v>
      </c>
      <c r="G8" s="278">
        <v>328</v>
      </c>
      <c r="H8" s="271"/>
    </row>
    <row r="9" spans="1:8" ht="15.75">
      <c r="A9" s="276">
        <v>4</v>
      </c>
      <c r="B9" s="176" t="s">
        <v>518</v>
      </c>
      <c r="C9" s="278">
        <v>2540</v>
      </c>
      <c r="D9" s="278">
        <v>2540</v>
      </c>
      <c r="E9" s="278"/>
      <c r="F9" s="278">
        <f t="shared" si="0"/>
        <v>2540</v>
      </c>
      <c r="G9" s="278">
        <v>2540</v>
      </c>
      <c r="H9" s="271"/>
    </row>
    <row r="10" spans="1:8" ht="15.75">
      <c r="A10" s="276">
        <v>5</v>
      </c>
      <c r="B10" s="276" t="s">
        <v>519</v>
      </c>
      <c r="C10" s="278">
        <v>953</v>
      </c>
      <c r="D10" s="278">
        <v>953</v>
      </c>
      <c r="E10" s="278"/>
      <c r="F10" s="278">
        <f t="shared" si="0"/>
        <v>953</v>
      </c>
      <c r="G10" s="278">
        <v>762</v>
      </c>
      <c r="H10" s="271"/>
    </row>
    <row r="11" spans="1:8" ht="15.75">
      <c r="A11" s="276">
        <v>6</v>
      </c>
      <c r="B11" s="276" t="s">
        <v>520</v>
      </c>
      <c r="C11" s="278">
        <v>499</v>
      </c>
      <c r="D11" s="278">
        <v>499</v>
      </c>
      <c r="E11" s="278"/>
      <c r="F11" s="278">
        <f t="shared" si="0"/>
        <v>499</v>
      </c>
      <c r="G11" s="278"/>
      <c r="H11" s="271"/>
    </row>
    <row r="12" spans="1:8" ht="15.75">
      <c r="A12" s="276">
        <v>7</v>
      </c>
      <c r="B12" s="176" t="s">
        <v>521</v>
      </c>
      <c r="C12" s="278">
        <v>508</v>
      </c>
      <c r="D12" s="278">
        <v>508</v>
      </c>
      <c r="E12" s="278">
        <v>-150</v>
      </c>
      <c r="F12" s="278">
        <f t="shared" si="0"/>
        <v>358</v>
      </c>
      <c r="G12" s="278"/>
      <c r="H12" s="271"/>
    </row>
    <row r="13" spans="1:8" ht="15.75">
      <c r="A13" s="276">
        <v>8</v>
      </c>
      <c r="B13" s="176" t="s">
        <v>522</v>
      </c>
      <c r="C13" s="278">
        <v>127</v>
      </c>
      <c r="D13" s="278">
        <v>427</v>
      </c>
      <c r="E13" s="278"/>
      <c r="F13" s="278">
        <f t="shared" si="0"/>
        <v>427</v>
      </c>
      <c r="G13" s="278">
        <v>9</v>
      </c>
      <c r="H13" s="271"/>
    </row>
    <row r="14" spans="1:8" ht="15.75">
      <c r="A14" s="276">
        <v>9</v>
      </c>
      <c r="B14" s="176" t="s">
        <v>523</v>
      </c>
      <c r="C14" s="278">
        <v>7900</v>
      </c>
      <c r="D14" s="278">
        <v>7900</v>
      </c>
      <c r="E14" s="278"/>
      <c r="F14" s="278">
        <f t="shared" si="0"/>
        <v>7900</v>
      </c>
      <c r="G14" s="278"/>
      <c r="H14" s="271"/>
    </row>
    <row r="15" spans="1:8" ht="15.75">
      <c r="A15" s="276">
        <v>10</v>
      </c>
      <c r="B15" s="124" t="s">
        <v>549</v>
      </c>
      <c r="C15" s="278">
        <v>344</v>
      </c>
      <c r="D15" s="278">
        <v>345</v>
      </c>
      <c r="E15" s="278"/>
      <c r="F15" s="278">
        <f t="shared" si="0"/>
        <v>345</v>
      </c>
      <c r="G15" s="278">
        <v>345</v>
      </c>
      <c r="H15" s="271"/>
    </row>
    <row r="16" spans="1:8" ht="15.75">
      <c r="A16" s="281">
        <v>11</v>
      </c>
      <c r="B16" s="287" t="s">
        <v>550</v>
      </c>
      <c r="C16" s="282">
        <v>1143</v>
      </c>
      <c r="D16" s="282">
        <v>554</v>
      </c>
      <c r="E16" s="282"/>
      <c r="F16" s="282">
        <f t="shared" si="0"/>
        <v>554</v>
      </c>
      <c r="G16" s="282"/>
      <c r="H16" s="283"/>
    </row>
    <row r="17" spans="1:8" ht="15.75">
      <c r="A17" s="281">
        <v>12</v>
      </c>
      <c r="B17" s="287" t="s">
        <v>551</v>
      </c>
      <c r="C17" s="282">
        <v>330</v>
      </c>
      <c r="D17" s="282">
        <v>339</v>
      </c>
      <c r="E17" s="282"/>
      <c r="F17" s="282">
        <f t="shared" si="0"/>
        <v>339</v>
      </c>
      <c r="G17" s="282"/>
      <c r="H17" s="283"/>
    </row>
    <row r="18" spans="1:8" ht="15.75">
      <c r="A18" s="281">
        <v>13</v>
      </c>
      <c r="B18" s="287" t="s">
        <v>627</v>
      </c>
      <c r="C18" s="282">
        <v>3708</v>
      </c>
      <c r="D18" s="282">
        <v>3708</v>
      </c>
      <c r="E18" s="282">
        <v>-2969</v>
      </c>
      <c r="F18" s="282">
        <f t="shared" si="0"/>
        <v>739</v>
      </c>
      <c r="G18" s="282">
        <v>400</v>
      </c>
      <c r="H18" s="283"/>
    </row>
    <row r="19" spans="1:8" ht="15.75">
      <c r="A19" s="281">
        <v>14</v>
      </c>
      <c r="B19" s="287" t="s">
        <v>552</v>
      </c>
      <c r="C19" s="282">
        <v>203</v>
      </c>
      <c r="D19" s="282">
        <v>51</v>
      </c>
      <c r="E19" s="282"/>
      <c r="F19" s="282">
        <f t="shared" si="0"/>
        <v>51</v>
      </c>
      <c r="G19" s="282">
        <v>40</v>
      </c>
      <c r="H19" s="283"/>
    </row>
    <row r="20" spans="1:8" ht="15.75">
      <c r="A20" s="281">
        <v>15</v>
      </c>
      <c r="B20" s="287" t="s">
        <v>553</v>
      </c>
      <c r="C20" s="282">
        <v>22</v>
      </c>
      <c r="D20" s="282">
        <v>1840</v>
      </c>
      <c r="E20" s="282"/>
      <c r="F20" s="282">
        <f t="shared" si="0"/>
        <v>1840</v>
      </c>
      <c r="G20" s="282">
        <v>1392</v>
      </c>
      <c r="H20" s="283"/>
    </row>
    <row r="21" spans="1:8" ht="15.75">
      <c r="A21" s="281">
        <v>16</v>
      </c>
      <c r="B21" s="287" t="s">
        <v>554</v>
      </c>
      <c r="C21" s="282">
        <v>254</v>
      </c>
      <c r="D21" s="282">
        <v>254</v>
      </c>
      <c r="E21" s="282"/>
      <c r="F21" s="282">
        <f t="shared" si="0"/>
        <v>254</v>
      </c>
      <c r="G21" s="282">
        <v>185</v>
      </c>
      <c r="H21" s="283"/>
    </row>
    <row r="22" spans="1:8" ht="15.75">
      <c r="A22" s="281">
        <v>17</v>
      </c>
      <c r="B22" s="281" t="s">
        <v>555</v>
      </c>
      <c r="C22" s="282">
        <v>347</v>
      </c>
      <c r="D22" s="282">
        <v>578</v>
      </c>
      <c r="E22" s="282"/>
      <c r="F22" s="282">
        <f t="shared" si="0"/>
        <v>578</v>
      </c>
      <c r="G22" s="282"/>
      <c r="H22" s="283"/>
    </row>
    <row r="23" spans="1:8" ht="15.75">
      <c r="A23" s="281">
        <v>18</v>
      </c>
      <c r="B23" s="281" t="s">
        <v>556</v>
      </c>
      <c r="C23" s="282"/>
      <c r="D23" s="282">
        <v>400</v>
      </c>
      <c r="E23" s="282"/>
      <c r="F23" s="282">
        <f t="shared" si="0"/>
        <v>400</v>
      </c>
      <c r="G23" s="282">
        <v>220</v>
      </c>
      <c r="H23" s="283"/>
    </row>
    <row r="24" spans="1:8" ht="15.75">
      <c r="A24" s="281">
        <v>19</v>
      </c>
      <c r="B24" s="281" t="s">
        <v>557</v>
      </c>
      <c r="C24" s="282"/>
      <c r="D24" s="282">
        <v>703</v>
      </c>
      <c r="E24" s="282"/>
      <c r="F24" s="282">
        <f t="shared" si="0"/>
        <v>703</v>
      </c>
      <c r="G24" s="282">
        <v>703</v>
      </c>
      <c r="H24" s="283"/>
    </row>
    <row r="25" spans="1:8" ht="15.75">
      <c r="A25" s="281">
        <v>20</v>
      </c>
      <c r="B25" s="281" t="s">
        <v>558</v>
      </c>
      <c r="C25" s="282"/>
      <c r="D25" s="282">
        <v>349</v>
      </c>
      <c r="E25" s="282">
        <v>161</v>
      </c>
      <c r="F25" s="282">
        <f t="shared" si="0"/>
        <v>510</v>
      </c>
      <c r="G25" s="282">
        <v>379</v>
      </c>
      <c r="H25" s="283"/>
    </row>
    <row r="26" spans="1:8" ht="15.75">
      <c r="A26" s="281">
        <v>21</v>
      </c>
      <c r="B26" s="281" t="s">
        <v>559</v>
      </c>
      <c r="C26" s="282"/>
      <c r="D26" s="282">
        <v>591</v>
      </c>
      <c r="E26" s="282"/>
      <c r="F26" s="282">
        <f t="shared" si="0"/>
        <v>591</v>
      </c>
      <c r="G26" s="282"/>
      <c r="H26" s="283"/>
    </row>
    <row r="27" spans="1:8" ht="15.75">
      <c r="A27" s="281">
        <v>22</v>
      </c>
      <c r="B27" s="281" t="s">
        <v>560</v>
      </c>
      <c r="C27" s="282"/>
      <c r="D27" s="282">
        <v>1100</v>
      </c>
      <c r="E27" s="282">
        <v>-60</v>
      </c>
      <c r="F27" s="282">
        <f t="shared" si="0"/>
        <v>1040</v>
      </c>
      <c r="G27" s="282"/>
      <c r="H27" s="283"/>
    </row>
    <row r="28" spans="1:8" ht="15.75">
      <c r="A28" s="281">
        <v>23</v>
      </c>
      <c r="B28" s="281" t="s">
        <v>561</v>
      </c>
      <c r="C28" s="282"/>
      <c r="D28" s="282">
        <v>200</v>
      </c>
      <c r="E28" s="282"/>
      <c r="F28" s="282">
        <f t="shared" si="0"/>
        <v>200</v>
      </c>
      <c r="G28" s="282"/>
      <c r="H28" s="283"/>
    </row>
    <row r="29" spans="1:8" ht="15.75">
      <c r="A29" s="281">
        <v>24</v>
      </c>
      <c r="B29" s="281" t="s">
        <v>562</v>
      </c>
      <c r="C29" s="282"/>
      <c r="D29" s="282">
        <v>450</v>
      </c>
      <c r="E29" s="282"/>
      <c r="F29" s="282">
        <f t="shared" si="0"/>
        <v>450</v>
      </c>
      <c r="G29" s="282"/>
      <c r="H29" s="283"/>
    </row>
    <row r="30" spans="1:8" ht="15.75">
      <c r="A30" s="281">
        <v>25</v>
      </c>
      <c r="B30" s="281" t="s">
        <v>563</v>
      </c>
      <c r="C30" s="282"/>
      <c r="D30" s="282">
        <v>1321</v>
      </c>
      <c r="E30" s="282"/>
      <c r="F30" s="282">
        <f t="shared" si="0"/>
        <v>1321</v>
      </c>
      <c r="G30" s="282">
        <v>1092</v>
      </c>
      <c r="H30" s="283"/>
    </row>
    <row r="31" spans="1:8" ht="15.75">
      <c r="A31" s="281">
        <v>26</v>
      </c>
      <c r="B31" s="281" t="s">
        <v>564</v>
      </c>
      <c r="C31" s="282"/>
      <c r="D31" s="282">
        <v>3335</v>
      </c>
      <c r="E31" s="282"/>
      <c r="F31" s="282">
        <f t="shared" si="0"/>
        <v>3335</v>
      </c>
      <c r="G31" s="282">
        <v>485</v>
      </c>
      <c r="H31" s="283"/>
    </row>
    <row r="32" spans="1:8" ht="15.75">
      <c r="A32" s="281">
        <v>27</v>
      </c>
      <c r="B32" s="281" t="s">
        <v>565</v>
      </c>
      <c r="C32" s="282"/>
      <c r="D32" s="282">
        <v>1239</v>
      </c>
      <c r="E32" s="282"/>
      <c r="F32" s="282">
        <f t="shared" si="0"/>
        <v>1239</v>
      </c>
      <c r="G32" s="282">
        <v>339</v>
      </c>
      <c r="H32" s="283"/>
    </row>
    <row r="33" spans="1:8" ht="15.75">
      <c r="A33" s="281">
        <v>28</v>
      </c>
      <c r="B33" s="281" t="s">
        <v>566</v>
      </c>
      <c r="C33" s="282"/>
      <c r="D33" s="282">
        <v>663</v>
      </c>
      <c r="E33" s="282"/>
      <c r="F33" s="282">
        <f t="shared" si="0"/>
        <v>663</v>
      </c>
      <c r="G33" s="282"/>
      <c r="H33" s="283"/>
    </row>
    <row r="34" spans="1:8" ht="15.75">
      <c r="A34" s="281">
        <v>29</v>
      </c>
      <c r="B34" s="281" t="s">
        <v>567</v>
      </c>
      <c r="C34" s="282"/>
      <c r="D34" s="282">
        <v>1500</v>
      </c>
      <c r="E34" s="282">
        <v>600</v>
      </c>
      <c r="F34" s="282">
        <f t="shared" si="0"/>
        <v>2100</v>
      </c>
      <c r="G34" s="282"/>
      <c r="H34" s="283"/>
    </row>
    <row r="35" spans="1:8" ht="15.75">
      <c r="A35" s="281">
        <v>30</v>
      </c>
      <c r="B35" s="281" t="s">
        <v>568</v>
      </c>
      <c r="C35" s="282"/>
      <c r="D35" s="282">
        <v>150</v>
      </c>
      <c r="E35" s="282"/>
      <c r="F35" s="282">
        <f t="shared" si="0"/>
        <v>150</v>
      </c>
      <c r="G35" s="282">
        <v>134</v>
      </c>
      <c r="H35" s="283"/>
    </row>
    <row r="36" spans="1:8" ht="15.75">
      <c r="A36" s="281">
        <v>31</v>
      </c>
      <c r="B36" s="281" t="s">
        <v>569</v>
      </c>
      <c r="C36" s="282"/>
      <c r="D36" s="282">
        <v>220</v>
      </c>
      <c r="E36" s="282">
        <v>-220</v>
      </c>
      <c r="F36" s="282">
        <f t="shared" si="0"/>
        <v>0</v>
      </c>
      <c r="G36" s="282"/>
      <c r="H36" s="283"/>
    </row>
    <row r="37" spans="1:8" ht="15.75">
      <c r="A37" s="281">
        <v>32</v>
      </c>
      <c r="B37" s="281" t="s">
        <v>570</v>
      </c>
      <c r="C37" s="282"/>
      <c r="D37" s="282">
        <v>700</v>
      </c>
      <c r="E37" s="282"/>
      <c r="F37" s="282">
        <f t="shared" si="0"/>
        <v>700</v>
      </c>
      <c r="G37" s="282"/>
      <c r="H37" s="283"/>
    </row>
    <row r="38" spans="1:8" ht="15.75">
      <c r="A38" s="281">
        <v>33</v>
      </c>
      <c r="B38" s="281" t="s">
        <v>571</v>
      </c>
      <c r="C38" s="282"/>
      <c r="D38" s="282">
        <v>6841</v>
      </c>
      <c r="E38" s="282"/>
      <c r="F38" s="282">
        <f t="shared" si="0"/>
        <v>6841</v>
      </c>
      <c r="G38" s="282"/>
      <c r="H38" s="283"/>
    </row>
    <row r="39" spans="1:8" ht="15.75">
      <c r="A39" s="281">
        <v>34</v>
      </c>
      <c r="B39" s="281" t="s">
        <v>572</v>
      </c>
      <c r="C39" s="282"/>
      <c r="D39" s="282">
        <v>1200</v>
      </c>
      <c r="E39" s="282">
        <v>-1200</v>
      </c>
      <c r="F39" s="282">
        <f t="shared" si="0"/>
        <v>0</v>
      </c>
      <c r="G39" s="282"/>
      <c r="H39" s="283"/>
    </row>
    <row r="40" spans="1:8" ht="15.75">
      <c r="A40" s="281">
        <v>35</v>
      </c>
      <c r="B40" s="281" t="s">
        <v>573</v>
      </c>
      <c r="C40" s="282"/>
      <c r="D40" s="282">
        <v>680</v>
      </c>
      <c r="E40" s="282">
        <v>220</v>
      </c>
      <c r="F40" s="282">
        <f t="shared" si="0"/>
        <v>900</v>
      </c>
      <c r="G40" s="282">
        <v>460</v>
      </c>
      <c r="H40" s="283"/>
    </row>
    <row r="41" spans="1:8" ht="15.75">
      <c r="A41" s="281">
        <v>36</v>
      </c>
      <c r="B41" s="281" t="s">
        <v>574</v>
      </c>
      <c r="C41" s="282"/>
      <c r="D41" s="282">
        <v>3600</v>
      </c>
      <c r="E41" s="282">
        <v>-1130</v>
      </c>
      <c r="F41" s="282">
        <f t="shared" si="0"/>
        <v>2470</v>
      </c>
      <c r="G41" s="282"/>
      <c r="H41" s="283"/>
    </row>
    <row r="42" spans="1:8" ht="15.75">
      <c r="A42" s="281">
        <v>37</v>
      </c>
      <c r="B42" s="281" t="s">
        <v>575</v>
      </c>
      <c r="C42" s="282"/>
      <c r="D42" s="282">
        <v>6186</v>
      </c>
      <c r="E42" s="282"/>
      <c r="F42" s="282">
        <f t="shared" si="0"/>
        <v>6186</v>
      </c>
      <c r="G42" s="282"/>
      <c r="H42" s="283"/>
    </row>
    <row r="43" spans="1:8" ht="15.75">
      <c r="A43" s="276">
        <v>38</v>
      </c>
      <c r="B43" s="276" t="s">
        <v>593</v>
      </c>
      <c r="C43" s="278"/>
      <c r="D43" s="278">
        <v>212</v>
      </c>
      <c r="E43" s="278"/>
      <c r="F43" s="278">
        <f t="shared" si="0"/>
        <v>212</v>
      </c>
      <c r="G43" s="278">
        <v>212</v>
      </c>
      <c r="H43" s="271"/>
    </row>
    <row r="44" spans="1:8" ht="15.75">
      <c r="A44" s="281">
        <v>39</v>
      </c>
      <c r="B44" s="276" t="s">
        <v>600</v>
      </c>
      <c r="C44" s="278"/>
      <c r="D44" s="278">
        <v>6</v>
      </c>
      <c r="E44" s="278"/>
      <c r="F44" s="278">
        <f t="shared" si="0"/>
        <v>6</v>
      </c>
      <c r="G44" s="278">
        <v>6</v>
      </c>
      <c r="H44" s="271"/>
    </row>
    <row r="45" spans="1:8" ht="15.75">
      <c r="A45" s="276">
        <v>40</v>
      </c>
      <c r="B45" s="276" t="s">
        <v>602</v>
      </c>
      <c r="C45" s="278"/>
      <c r="D45" s="278">
        <v>61</v>
      </c>
      <c r="E45" s="278"/>
      <c r="F45" s="278">
        <f t="shared" si="0"/>
        <v>61</v>
      </c>
      <c r="G45" s="278"/>
      <c r="H45" s="271"/>
    </row>
    <row r="46" spans="1:8" ht="15.75">
      <c r="A46" s="281">
        <v>41</v>
      </c>
      <c r="B46" s="276" t="s">
        <v>601</v>
      </c>
      <c r="C46" s="278"/>
      <c r="D46" s="278">
        <v>140</v>
      </c>
      <c r="E46" s="278"/>
      <c r="F46" s="278">
        <f t="shared" si="0"/>
        <v>140</v>
      </c>
      <c r="G46" s="278"/>
      <c r="H46" s="271"/>
    </row>
    <row r="47" spans="1:8" ht="15.75">
      <c r="A47" s="276">
        <v>42</v>
      </c>
      <c r="B47" s="276" t="s">
        <v>603</v>
      </c>
      <c r="C47" s="278"/>
      <c r="D47" s="278">
        <v>127</v>
      </c>
      <c r="E47" s="278"/>
      <c r="F47" s="278">
        <f t="shared" si="0"/>
        <v>127</v>
      </c>
      <c r="G47" s="278">
        <v>13</v>
      </c>
      <c r="H47" s="271"/>
    </row>
    <row r="48" spans="1:8" ht="15.75">
      <c r="A48" s="281">
        <v>43</v>
      </c>
      <c r="B48" s="276" t="s">
        <v>604</v>
      </c>
      <c r="C48" s="278"/>
      <c r="D48" s="278">
        <v>2872</v>
      </c>
      <c r="E48" s="278"/>
      <c r="F48" s="278">
        <f t="shared" si="0"/>
        <v>2872</v>
      </c>
      <c r="G48" s="278">
        <v>2872</v>
      </c>
      <c r="H48" s="271"/>
    </row>
    <row r="49" spans="1:8" ht="15.75">
      <c r="A49" s="276">
        <v>44</v>
      </c>
      <c r="B49" s="276" t="s">
        <v>607</v>
      </c>
      <c r="C49" s="278"/>
      <c r="D49" s="278">
        <v>322</v>
      </c>
      <c r="E49" s="278"/>
      <c r="F49" s="278">
        <f t="shared" si="0"/>
        <v>322</v>
      </c>
      <c r="G49" s="278">
        <v>165</v>
      </c>
      <c r="H49" s="271"/>
    </row>
    <row r="50" spans="1:8" ht="15.75">
      <c r="A50" s="281">
        <v>45</v>
      </c>
      <c r="B50" s="276" t="s">
        <v>606</v>
      </c>
      <c r="C50" s="278"/>
      <c r="D50" s="278">
        <v>95</v>
      </c>
      <c r="E50" s="278"/>
      <c r="F50" s="278">
        <f t="shared" si="0"/>
        <v>95</v>
      </c>
      <c r="G50" s="278">
        <v>95</v>
      </c>
      <c r="H50" s="271"/>
    </row>
    <row r="51" spans="1:8" ht="15.75">
      <c r="A51" s="276">
        <v>46</v>
      </c>
      <c r="B51" s="276" t="s">
        <v>622</v>
      </c>
      <c r="C51" s="278"/>
      <c r="D51" s="278"/>
      <c r="E51" s="278">
        <v>63</v>
      </c>
      <c r="F51" s="278">
        <f t="shared" si="0"/>
        <v>63</v>
      </c>
      <c r="G51" s="278"/>
      <c r="H51" s="271"/>
    </row>
    <row r="52" spans="1:8" ht="15.75">
      <c r="A52" s="281">
        <v>47</v>
      </c>
      <c r="B52" s="276" t="s">
        <v>623</v>
      </c>
      <c r="C52" s="278"/>
      <c r="D52" s="278"/>
      <c r="E52" s="278">
        <v>5562</v>
      </c>
      <c r="F52" s="278">
        <f t="shared" si="0"/>
        <v>5562</v>
      </c>
      <c r="G52" s="278">
        <v>1137</v>
      </c>
      <c r="H52" s="271"/>
    </row>
    <row r="53" spans="1:8" ht="15.75">
      <c r="A53" s="276">
        <v>48</v>
      </c>
      <c r="B53" s="287" t="s">
        <v>628</v>
      </c>
      <c r="C53" s="278"/>
      <c r="D53" s="278"/>
      <c r="E53" s="278">
        <v>210</v>
      </c>
      <c r="F53" s="278">
        <f t="shared" si="0"/>
        <v>210</v>
      </c>
      <c r="G53" s="278"/>
      <c r="H53" s="271"/>
    </row>
    <row r="54" spans="1:8" ht="15.75">
      <c r="A54" s="281">
        <v>49</v>
      </c>
      <c r="B54" s="276" t="s">
        <v>629</v>
      </c>
      <c r="C54" s="278"/>
      <c r="D54" s="278"/>
      <c r="E54" s="278">
        <v>189</v>
      </c>
      <c r="F54" s="278">
        <f t="shared" si="0"/>
        <v>189</v>
      </c>
      <c r="G54" s="278"/>
      <c r="H54" s="271"/>
    </row>
    <row r="55" spans="1:8" ht="15.75">
      <c r="A55" s="276">
        <v>50</v>
      </c>
      <c r="B55" s="276" t="s">
        <v>630</v>
      </c>
      <c r="C55" s="278"/>
      <c r="D55" s="278"/>
      <c r="E55" s="278">
        <v>56</v>
      </c>
      <c r="F55" s="278">
        <f t="shared" si="0"/>
        <v>56</v>
      </c>
      <c r="G55" s="278"/>
      <c r="H55" s="271"/>
    </row>
    <row r="56" spans="1:8" ht="15.75">
      <c r="A56" s="281">
        <v>51</v>
      </c>
      <c r="B56" s="336" t="s">
        <v>631</v>
      </c>
      <c r="C56" s="278"/>
      <c r="D56" s="278"/>
      <c r="E56" s="278">
        <v>140</v>
      </c>
      <c r="F56" s="278">
        <f t="shared" si="0"/>
        <v>140</v>
      </c>
      <c r="G56" s="278"/>
      <c r="H56" s="271"/>
    </row>
    <row r="57" spans="1:8" ht="15.75">
      <c r="A57" s="281"/>
      <c r="B57" s="336" t="s">
        <v>633</v>
      </c>
      <c r="C57" s="278"/>
      <c r="D57" s="278"/>
      <c r="E57" s="278">
        <v>150</v>
      </c>
      <c r="F57" s="278">
        <f t="shared" si="0"/>
        <v>150</v>
      </c>
      <c r="G57" s="278"/>
      <c r="H57" s="271"/>
    </row>
    <row r="58" spans="1:8" ht="15.75">
      <c r="A58" s="276">
        <v>52</v>
      </c>
      <c r="B58" s="276"/>
      <c r="C58" s="278"/>
      <c r="D58" s="278"/>
      <c r="E58" s="278"/>
      <c r="F58" s="278">
        <f t="shared" si="0"/>
        <v>0</v>
      </c>
      <c r="G58" s="278"/>
      <c r="H58" s="271"/>
    </row>
    <row r="59" spans="1:8" ht="15.75">
      <c r="A59" s="281">
        <v>53</v>
      </c>
      <c r="B59" s="274" t="s">
        <v>345</v>
      </c>
      <c r="C59" s="284">
        <f>SUM(C6:C58)</f>
        <v>73137</v>
      </c>
      <c r="D59" s="284">
        <f>SUM(D6:D58)</f>
        <v>110018</v>
      </c>
      <c r="E59" s="284">
        <f>SUM(E6:E58)</f>
        <v>-8913</v>
      </c>
      <c r="F59" s="284">
        <f>SUM(F6:F58)</f>
        <v>101105</v>
      </c>
      <c r="G59" s="284">
        <f>SUM(G6:G58)</f>
        <v>37873</v>
      </c>
      <c r="H59" s="271"/>
    </row>
    <row r="60" spans="1:8" ht="15">
      <c r="A60" s="271"/>
      <c r="B60" s="271"/>
      <c r="C60" s="271"/>
      <c r="D60" s="271"/>
      <c r="E60" s="271"/>
      <c r="F60" s="271"/>
      <c r="G60" s="271"/>
      <c r="H60" s="27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28125" style="0" customWidth="1"/>
    <col min="2" max="2" width="81.8515625" style="0" customWidth="1"/>
    <col min="3" max="3" width="8.421875" style="0" customWidth="1"/>
    <col min="4" max="4" width="10.7109375" style="0" customWidth="1"/>
    <col min="5" max="5" width="10.421875" style="0" customWidth="1"/>
    <col min="6" max="6" width="10.140625" style="0" customWidth="1"/>
    <col min="7" max="7" width="8.7109375" style="0" customWidth="1"/>
    <col min="8" max="9" width="9.57421875" style="0" customWidth="1"/>
  </cols>
  <sheetData>
    <row r="1" spans="2:3" ht="15.75">
      <c r="B1" s="111" t="s">
        <v>346</v>
      </c>
      <c r="C1" s="115" t="s">
        <v>528</v>
      </c>
    </row>
    <row r="2" spans="2:9" ht="18.75">
      <c r="B2" s="113" t="s">
        <v>499</v>
      </c>
      <c r="C2" s="116" t="s">
        <v>634</v>
      </c>
      <c r="D2" s="20"/>
      <c r="E2" s="20"/>
      <c r="F2" s="20"/>
      <c r="G2" s="20"/>
      <c r="H2" s="20"/>
      <c r="I2" s="20"/>
    </row>
    <row r="3" spans="2:3" ht="18.75">
      <c r="B3" s="114" t="s">
        <v>351</v>
      </c>
      <c r="C3" s="110" t="s">
        <v>350</v>
      </c>
    </row>
    <row r="4" spans="2:3" ht="18.75">
      <c r="B4" s="117"/>
      <c r="C4" s="110"/>
    </row>
    <row r="5" spans="2:9" ht="15.75">
      <c r="B5" s="268" t="s">
        <v>592</v>
      </c>
      <c r="D5" t="s">
        <v>339</v>
      </c>
      <c r="E5" t="s">
        <v>340</v>
      </c>
      <c r="F5" t="s">
        <v>341</v>
      </c>
      <c r="G5" t="s">
        <v>342</v>
      </c>
      <c r="H5" t="s">
        <v>343</v>
      </c>
      <c r="I5" t="s">
        <v>352</v>
      </c>
    </row>
    <row r="6" spans="1:9" ht="28.5" customHeight="1">
      <c r="A6" s="1" t="s">
        <v>0</v>
      </c>
      <c r="B6" s="6" t="s">
        <v>1</v>
      </c>
      <c r="C6" s="13" t="s">
        <v>2</v>
      </c>
      <c r="D6" s="2" t="s">
        <v>577</v>
      </c>
      <c r="E6" s="2" t="s">
        <v>577</v>
      </c>
      <c r="F6" s="2" t="s">
        <v>577</v>
      </c>
      <c r="G6" s="2" t="s">
        <v>577</v>
      </c>
      <c r="H6" s="2" t="s">
        <v>577</v>
      </c>
      <c r="I6" s="2" t="s">
        <v>577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430</v>
      </c>
      <c r="F7" s="16" t="s">
        <v>431</v>
      </c>
      <c r="G7" s="16" t="s">
        <v>432</v>
      </c>
      <c r="H7" s="16" t="s">
        <v>433</v>
      </c>
      <c r="I7" s="16" t="s">
        <v>434</v>
      </c>
    </row>
    <row r="8" spans="1:9" ht="15" customHeight="1">
      <c r="A8" s="22">
        <v>1</v>
      </c>
      <c r="B8" s="26" t="s">
        <v>359</v>
      </c>
      <c r="C8" s="24" t="s">
        <v>155</v>
      </c>
      <c r="D8" s="32">
        <f aca="true" t="shared" si="0" ref="D8:D71">SUM(E8:I8)</f>
        <v>355223</v>
      </c>
      <c r="E8" s="32">
        <v>31752</v>
      </c>
      <c r="F8" s="32">
        <v>105436</v>
      </c>
      <c r="G8" s="32">
        <v>124659</v>
      </c>
      <c r="H8" s="32">
        <v>73916</v>
      </c>
      <c r="I8" s="32">
        <v>19460</v>
      </c>
    </row>
    <row r="9" spans="1:9" ht="15" customHeight="1">
      <c r="A9" s="22">
        <v>2</v>
      </c>
      <c r="B9" s="10" t="s">
        <v>156</v>
      </c>
      <c r="C9" s="24" t="s">
        <v>157</v>
      </c>
      <c r="D9" s="32">
        <f t="shared" si="0"/>
        <v>88062</v>
      </c>
      <c r="E9" s="32">
        <v>9574</v>
      </c>
      <c r="F9" s="32">
        <v>30021</v>
      </c>
      <c r="G9" s="32">
        <v>23304</v>
      </c>
      <c r="H9" s="32">
        <v>19812</v>
      </c>
      <c r="I9" s="32">
        <v>5351</v>
      </c>
    </row>
    <row r="10" spans="1:9" ht="15" customHeight="1">
      <c r="A10" s="22">
        <v>3</v>
      </c>
      <c r="B10" s="10" t="s">
        <v>360</v>
      </c>
      <c r="C10" s="24" t="s">
        <v>158</v>
      </c>
      <c r="D10" s="32">
        <f t="shared" si="0"/>
        <v>279853</v>
      </c>
      <c r="E10" s="32">
        <v>88359</v>
      </c>
      <c r="F10" s="32">
        <v>29450</v>
      </c>
      <c r="G10" s="32">
        <v>88058</v>
      </c>
      <c r="H10" s="32">
        <v>45195</v>
      </c>
      <c r="I10" s="32">
        <v>28791</v>
      </c>
    </row>
    <row r="11" spans="1:9" ht="15" customHeight="1">
      <c r="A11" s="22">
        <v>4</v>
      </c>
      <c r="B11" s="11" t="s">
        <v>159</v>
      </c>
      <c r="C11" s="23" t="s">
        <v>160</v>
      </c>
      <c r="D11" s="32">
        <f t="shared" si="0"/>
        <v>0</v>
      </c>
      <c r="E11" s="25"/>
      <c r="F11" s="25"/>
      <c r="G11" s="25"/>
      <c r="H11" s="25"/>
      <c r="I11" s="25"/>
    </row>
    <row r="12" spans="1:9" ht="15" customHeight="1">
      <c r="A12" s="22">
        <v>5</v>
      </c>
      <c r="B12" s="11" t="s">
        <v>161</v>
      </c>
      <c r="C12" s="23" t="s">
        <v>162</v>
      </c>
      <c r="D12" s="32">
        <f t="shared" si="0"/>
        <v>2958</v>
      </c>
      <c r="E12" s="25">
        <v>2958</v>
      </c>
      <c r="F12" s="25"/>
      <c r="G12" s="25"/>
      <c r="H12" s="25"/>
      <c r="I12" s="25"/>
    </row>
    <row r="13" spans="1:9" ht="15" customHeight="1">
      <c r="A13" s="22">
        <v>6</v>
      </c>
      <c r="B13" s="28" t="s">
        <v>163</v>
      </c>
      <c r="C13" s="23" t="s">
        <v>164</v>
      </c>
      <c r="D13" s="32">
        <f t="shared" si="0"/>
        <v>0</v>
      </c>
      <c r="E13" s="25"/>
      <c r="F13" s="25"/>
      <c r="G13" s="25"/>
      <c r="H13" s="25"/>
      <c r="I13" s="25"/>
    </row>
    <row r="14" spans="1:9" ht="15" customHeight="1">
      <c r="A14" s="22">
        <v>7</v>
      </c>
      <c r="B14" s="28" t="s">
        <v>165</v>
      </c>
      <c r="C14" s="23" t="s">
        <v>166</v>
      </c>
      <c r="D14" s="32">
        <f t="shared" si="0"/>
        <v>0</v>
      </c>
      <c r="E14" s="25"/>
      <c r="F14" s="25"/>
      <c r="G14" s="25"/>
      <c r="H14" s="25"/>
      <c r="I14" s="25"/>
    </row>
    <row r="15" spans="1:9" ht="15" customHeight="1">
      <c r="A15" s="22">
        <v>8</v>
      </c>
      <c r="B15" s="28" t="s">
        <v>167</v>
      </c>
      <c r="C15" s="23" t="s">
        <v>168</v>
      </c>
      <c r="D15" s="32">
        <f t="shared" si="0"/>
        <v>0</v>
      </c>
      <c r="E15" s="25"/>
      <c r="F15" s="25"/>
      <c r="G15" s="25"/>
      <c r="H15" s="25"/>
      <c r="I15" s="25"/>
    </row>
    <row r="16" spans="1:9" ht="15" customHeight="1">
      <c r="A16" s="22">
        <v>9</v>
      </c>
      <c r="B16" s="11" t="s">
        <v>169</v>
      </c>
      <c r="C16" s="23" t="s">
        <v>170</v>
      </c>
      <c r="D16" s="32">
        <f t="shared" si="0"/>
        <v>0</v>
      </c>
      <c r="E16" s="25"/>
      <c r="F16" s="25"/>
      <c r="G16" s="25"/>
      <c r="H16" s="25"/>
      <c r="I16" s="25"/>
    </row>
    <row r="17" spans="1:9" ht="15" customHeight="1">
      <c r="A17" s="22">
        <v>10</v>
      </c>
      <c r="B17" s="11" t="s">
        <v>171</v>
      </c>
      <c r="C17" s="23" t="s">
        <v>172</v>
      </c>
      <c r="D17" s="32">
        <f t="shared" si="0"/>
        <v>2500</v>
      </c>
      <c r="E17" s="25">
        <v>2500</v>
      </c>
      <c r="F17" s="25"/>
      <c r="G17" s="25"/>
      <c r="H17" s="25"/>
      <c r="I17" s="25"/>
    </row>
    <row r="18" spans="1:9" ht="15" customHeight="1">
      <c r="A18" s="22">
        <v>11</v>
      </c>
      <c r="B18" s="11" t="s">
        <v>173</v>
      </c>
      <c r="C18" s="23" t="s">
        <v>174</v>
      </c>
      <c r="D18" s="32">
        <f t="shared" si="0"/>
        <v>19500</v>
      </c>
      <c r="E18" s="25">
        <v>19500</v>
      </c>
      <c r="F18" s="25"/>
      <c r="G18" s="25"/>
      <c r="H18" s="25"/>
      <c r="I18" s="25"/>
    </row>
    <row r="19" spans="1:9" ht="15" customHeight="1">
      <c r="A19" s="22">
        <v>12</v>
      </c>
      <c r="B19" s="12" t="s">
        <v>361</v>
      </c>
      <c r="C19" s="24" t="s">
        <v>175</v>
      </c>
      <c r="D19" s="32">
        <f t="shared" si="0"/>
        <v>24958</v>
      </c>
      <c r="E19" s="32">
        <f>SUM(E11:E18)</f>
        <v>24958</v>
      </c>
      <c r="F19" s="32">
        <f>SUM(F11:F18)</f>
        <v>0</v>
      </c>
      <c r="G19" s="32">
        <f>SUM(G11:G18)</f>
        <v>0</v>
      </c>
      <c r="H19" s="32">
        <f>SUM(H11:H18)</f>
        <v>0</v>
      </c>
      <c r="I19" s="32">
        <f>SUM(I11:I18)</f>
        <v>0</v>
      </c>
    </row>
    <row r="20" spans="1:9" ht="15" customHeight="1">
      <c r="A20" s="22">
        <v>13</v>
      </c>
      <c r="B20" s="29" t="s">
        <v>176</v>
      </c>
      <c r="C20" s="23" t="s">
        <v>177</v>
      </c>
      <c r="D20" s="32">
        <f t="shared" si="0"/>
        <v>0</v>
      </c>
      <c r="E20" s="25"/>
      <c r="F20" s="25"/>
      <c r="G20" s="25"/>
      <c r="H20" s="25"/>
      <c r="I20" s="25"/>
    </row>
    <row r="21" spans="1:9" ht="15" customHeight="1">
      <c r="A21" s="22">
        <v>14</v>
      </c>
      <c r="B21" s="29" t="s">
        <v>178</v>
      </c>
      <c r="C21" s="23" t="s">
        <v>179</v>
      </c>
      <c r="D21" s="32">
        <f t="shared" si="0"/>
        <v>22</v>
      </c>
      <c r="E21" s="25">
        <v>22</v>
      </c>
      <c r="F21" s="25"/>
      <c r="G21" s="25"/>
      <c r="H21" s="25"/>
      <c r="I21" s="25"/>
    </row>
    <row r="22" spans="1:9" ht="15" customHeight="1">
      <c r="A22" s="22">
        <v>15</v>
      </c>
      <c r="B22" s="29" t="s">
        <v>180</v>
      </c>
      <c r="C22" s="23" t="s">
        <v>181</v>
      </c>
      <c r="D22" s="32">
        <f t="shared" si="0"/>
        <v>0</v>
      </c>
      <c r="E22" s="25"/>
      <c r="F22" s="25"/>
      <c r="G22" s="25"/>
      <c r="H22" s="25"/>
      <c r="I22" s="25"/>
    </row>
    <row r="23" spans="1:9" ht="15" customHeight="1">
      <c r="A23" s="22">
        <v>16</v>
      </c>
      <c r="B23" s="29" t="s">
        <v>182</v>
      </c>
      <c r="C23" s="23" t="s">
        <v>183</v>
      </c>
      <c r="D23" s="32">
        <f t="shared" si="0"/>
        <v>0</v>
      </c>
      <c r="E23" s="25"/>
      <c r="F23" s="25"/>
      <c r="G23" s="25"/>
      <c r="H23" s="25"/>
      <c r="I23" s="25"/>
    </row>
    <row r="24" spans="1:9" ht="15" customHeight="1">
      <c r="A24" s="22">
        <v>17</v>
      </c>
      <c r="B24" s="29" t="s">
        <v>184</v>
      </c>
      <c r="C24" s="23" t="s">
        <v>185</v>
      </c>
      <c r="D24" s="32">
        <f t="shared" si="0"/>
        <v>0</v>
      </c>
      <c r="E24" s="25"/>
      <c r="F24" s="25"/>
      <c r="G24" s="25"/>
      <c r="H24" s="25"/>
      <c r="I24" s="25"/>
    </row>
    <row r="25" spans="1:9" ht="15" customHeight="1">
      <c r="A25" s="22">
        <v>18</v>
      </c>
      <c r="B25" s="29" t="s">
        <v>186</v>
      </c>
      <c r="C25" s="23" t="s">
        <v>187</v>
      </c>
      <c r="D25" s="32">
        <f t="shared" si="0"/>
        <v>140269</v>
      </c>
      <c r="E25" s="33">
        <f>SUM(E26:E33)</f>
        <v>140269</v>
      </c>
      <c r="F25" s="33">
        <f>SUM(F26:F33)</f>
        <v>0</v>
      </c>
      <c r="G25" s="33">
        <f>SUM(G26:G33)</f>
        <v>0</v>
      </c>
      <c r="H25" s="33">
        <f>SUM(H26:H33)</f>
        <v>0</v>
      </c>
      <c r="I25" s="33">
        <f>SUM(I26:I33)</f>
        <v>0</v>
      </c>
    </row>
    <row r="26" spans="1:9" ht="15" customHeight="1">
      <c r="A26" s="21"/>
      <c r="B26" s="9" t="s">
        <v>289</v>
      </c>
      <c r="C26" s="23" t="s">
        <v>295</v>
      </c>
      <c r="D26" s="32">
        <f t="shared" si="0"/>
        <v>0</v>
      </c>
      <c r="E26" s="25"/>
      <c r="F26" s="25"/>
      <c r="G26" s="25"/>
      <c r="H26" s="25"/>
      <c r="I26" s="25"/>
    </row>
    <row r="27" spans="1:9" ht="15" customHeight="1">
      <c r="A27" s="21"/>
      <c r="B27" s="9" t="s">
        <v>290</v>
      </c>
      <c r="C27" s="23" t="s">
        <v>296</v>
      </c>
      <c r="D27" s="32">
        <f t="shared" si="0"/>
        <v>0</v>
      </c>
      <c r="E27" s="25"/>
      <c r="F27" s="25"/>
      <c r="G27" s="25"/>
      <c r="H27" s="25"/>
      <c r="I27" s="25"/>
    </row>
    <row r="28" spans="1:9" ht="15" customHeight="1">
      <c r="A28" s="21"/>
      <c r="B28" s="9" t="s">
        <v>291</v>
      </c>
      <c r="C28" s="23" t="s">
        <v>297</v>
      </c>
      <c r="D28" s="32">
        <f t="shared" si="0"/>
        <v>0</v>
      </c>
      <c r="E28" s="25"/>
      <c r="F28" s="25"/>
      <c r="G28" s="25"/>
      <c r="H28" s="25"/>
      <c r="I28" s="25"/>
    </row>
    <row r="29" spans="1:9" ht="15" customHeight="1">
      <c r="A29" s="21"/>
      <c r="B29" s="9" t="s">
        <v>292</v>
      </c>
      <c r="C29" s="23" t="s">
        <v>298</v>
      </c>
      <c r="D29" s="32">
        <f t="shared" si="0"/>
        <v>0</v>
      </c>
      <c r="E29" s="25"/>
      <c r="F29" s="25"/>
      <c r="G29" s="25"/>
      <c r="H29" s="25"/>
      <c r="I29" s="25"/>
    </row>
    <row r="30" spans="1:9" ht="15" customHeight="1">
      <c r="A30" s="21"/>
      <c r="B30" s="9" t="s">
        <v>293</v>
      </c>
      <c r="C30" s="23" t="s">
        <v>355</v>
      </c>
      <c r="D30" s="32">
        <f t="shared" si="0"/>
        <v>3510</v>
      </c>
      <c r="E30" s="25">
        <v>3510</v>
      </c>
      <c r="F30" s="25"/>
      <c r="G30" s="25"/>
      <c r="H30" s="25"/>
      <c r="I30" s="25"/>
    </row>
    <row r="31" spans="1:9" ht="15" customHeight="1">
      <c r="A31" s="21"/>
      <c r="B31" s="9" t="s">
        <v>354</v>
      </c>
      <c r="C31" s="23" t="s">
        <v>357</v>
      </c>
      <c r="D31" s="32">
        <f t="shared" si="0"/>
        <v>104888</v>
      </c>
      <c r="E31" s="25">
        <v>104888</v>
      </c>
      <c r="F31" s="25"/>
      <c r="G31" s="25"/>
      <c r="H31" s="25"/>
      <c r="I31" s="25"/>
    </row>
    <row r="32" spans="1:9" ht="15" customHeight="1">
      <c r="A32" s="21"/>
      <c r="B32" s="9" t="s">
        <v>356</v>
      </c>
      <c r="C32" s="23" t="s">
        <v>358</v>
      </c>
      <c r="D32" s="32">
        <f t="shared" si="0"/>
        <v>31371</v>
      </c>
      <c r="E32" s="25">
        <v>31371</v>
      </c>
      <c r="F32" s="25"/>
      <c r="G32" s="25"/>
      <c r="H32" s="25"/>
      <c r="I32" s="25"/>
    </row>
    <row r="33" spans="1:9" ht="15" customHeight="1">
      <c r="A33" s="21"/>
      <c r="B33" s="27" t="s">
        <v>527</v>
      </c>
      <c r="C33" s="23" t="s">
        <v>299</v>
      </c>
      <c r="D33" s="32">
        <f t="shared" si="0"/>
        <v>500</v>
      </c>
      <c r="E33" s="25">
        <v>500</v>
      </c>
      <c r="F33" s="25"/>
      <c r="G33" s="25"/>
      <c r="H33" s="25"/>
      <c r="I33" s="25"/>
    </row>
    <row r="34" spans="1:9" ht="15" customHeight="1">
      <c r="A34" s="21">
        <v>19</v>
      </c>
      <c r="B34" s="29" t="s">
        <v>188</v>
      </c>
      <c r="C34" s="23" t="s">
        <v>189</v>
      </c>
      <c r="D34" s="32">
        <f t="shared" si="0"/>
        <v>0</v>
      </c>
      <c r="E34" s="25"/>
      <c r="F34" s="25"/>
      <c r="G34" s="25"/>
      <c r="H34" s="25"/>
      <c r="I34" s="25"/>
    </row>
    <row r="35" spans="1:9" ht="15" customHeight="1">
      <c r="A35" s="21">
        <v>20</v>
      </c>
      <c r="B35" s="29" t="s">
        <v>190</v>
      </c>
      <c r="C35" s="23" t="s">
        <v>191</v>
      </c>
      <c r="D35" s="32">
        <f t="shared" si="0"/>
        <v>0</v>
      </c>
      <c r="E35" s="25"/>
      <c r="F35" s="25"/>
      <c r="G35" s="25"/>
      <c r="H35" s="25"/>
      <c r="I35" s="25"/>
    </row>
    <row r="36" spans="1:9" ht="15" customHeight="1">
      <c r="A36" s="21">
        <v>21</v>
      </c>
      <c r="B36" s="29" t="s">
        <v>192</v>
      </c>
      <c r="C36" s="23" t="s">
        <v>193</v>
      </c>
      <c r="D36" s="32">
        <f t="shared" si="0"/>
        <v>0</v>
      </c>
      <c r="E36" s="25"/>
      <c r="F36" s="25"/>
      <c r="G36" s="25"/>
      <c r="H36" s="25"/>
      <c r="I36" s="25"/>
    </row>
    <row r="37" spans="1:9" ht="15">
      <c r="A37" s="21">
        <v>22</v>
      </c>
      <c r="B37" s="30" t="s">
        <v>194</v>
      </c>
      <c r="C37" s="23" t="s">
        <v>195</v>
      </c>
      <c r="D37" s="32">
        <f t="shared" si="0"/>
        <v>0</v>
      </c>
      <c r="E37" s="25"/>
      <c r="F37" s="25"/>
      <c r="G37" s="25"/>
      <c r="H37" s="25"/>
      <c r="I37" s="25"/>
    </row>
    <row r="38" spans="1:9" ht="15" customHeight="1">
      <c r="A38" s="21">
        <v>23</v>
      </c>
      <c r="B38" s="29" t="s">
        <v>196</v>
      </c>
      <c r="C38" s="23" t="s">
        <v>197</v>
      </c>
      <c r="D38" s="32">
        <f t="shared" si="0"/>
        <v>6301</v>
      </c>
      <c r="E38" s="25">
        <v>6301</v>
      </c>
      <c r="F38" s="25"/>
      <c r="G38" s="25"/>
      <c r="H38" s="25"/>
      <c r="I38" s="25"/>
    </row>
    <row r="39" spans="1:9" ht="15">
      <c r="A39" s="21">
        <v>24</v>
      </c>
      <c r="B39" s="30" t="s">
        <v>198</v>
      </c>
      <c r="C39" s="23" t="s">
        <v>199</v>
      </c>
      <c r="D39" s="32">
        <f t="shared" si="0"/>
        <v>195888</v>
      </c>
      <c r="E39" s="25">
        <v>195888</v>
      </c>
      <c r="F39" s="25"/>
      <c r="G39" s="25"/>
      <c r="H39" s="25"/>
      <c r="I39" s="25"/>
    </row>
    <row r="40" spans="1:9" ht="15" customHeight="1">
      <c r="A40" s="21">
        <v>25</v>
      </c>
      <c r="B40" s="12" t="s">
        <v>362</v>
      </c>
      <c r="C40" s="24" t="s">
        <v>200</v>
      </c>
      <c r="D40" s="32">
        <f t="shared" si="0"/>
        <v>342480</v>
      </c>
      <c r="E40" s="32">
        <f>E20+E21+E22+E23+E24+E25+E34+E35+E36+E37+E38+E39</f>
        <v>342480</v>
      </c>
      <c r="F40" s="32">
        <f>F20+F21+F22+F23+F24+F25+F34+F35+F36+F37+F38+F39</f>
        <v>0</v>
      </c>
      <c r="G40" s="32">
        <f>G20+G21+G22+G23+G24+G25+G34+G35+G36+G37+G38+G39</f>
        <v>0</v>
      </c>
      <c r="H40" s="32">
        <f>H20+H21+H22+H23+H24+H25+H34+H35+H36+H37+H38+H39</f>
        <v>0</v>
      </c>
      <c r="I40" s="32">
        <f>I20+I21+I22+I23+I24+I25+I34+I35+I36+I37+I38+I39</f>
        <v>0</v>
      </c>
    </row>
    <row r="41" spans="1:9" ht="15">
      <c r="A41" s="21">
        <v>26</v>
      </c>
      <c r="B41" s="31" t="s">
        <v>484</v>
      </c>
      <c r="C41" s="23" t="s">
        <v>202</v>
      </c>
      <c r="D41" s="32">
        <f t="shared" si="0"/>
        <v>4265</v>
      </c>
      <c r="E41" s="25">
        <v>2522</v>
      </c>
      <c r="F41" s="25">
        <v>1476</v>
      </c>
      <c r="G41" s="25">
        <v>267</v>
      </c>
      <c r="H41" s="25"/>
      <c r="I41" s="25"/>
    </row>
    <row r="42" spans="1:9" ht="15">
      <c r="A42" s="21">
        <v>27</v>
      </c>
      <c r="B42" s="31" t="s">
        <v>203</v>
      </c>
      <c r="C42" s="23" t="s">
        <v>204</v>
      </c>
      <c r="D42" s="32">
        <f t="shared" si="0"/>
        <v>49241</v>
      </c>
      <c r="E42" s="25">
        <v>48887</v>
      </c>
      <c r="F42" s="25"/>
      <c r="G42" s="25">
        <v>354</v>
      </c>
      <c r="H42" s="25"/>
      <c r="I42" s="25"/>
    </row>
    <row r="43" spans="1:9" ht="15">
      <c r="A43" s="21">
        <v>28</v>
      </c>
      <c r="B43" s="31" t="s">
        <v>205</v>
      </c>
      <c r="C43" s="23" t="s">
        <v>206</v>
      </c>
      <c r="D43" s="32">
        <f t="shared" si="0"/>
        <v>3446</v>
      </c>
      <c r="E43" s="25"/>
      <c r="F43" s="25">
        <v>2626</v>
      </c>
      <c r="G43" s="25">
        <v>465</v>
      </c>
      <c r="H43" s="25">
        <v>40</v>
      </c>
      <c r="I43" s="25">
        <v>315</v>
      </c>
    </row>
    <row r="44" spans="1:9" ht="15">
      <c r="A44" s="21">
        <v>29</v>
      </c>
      <c r="B44" s="31" t="s">
        <v>207</v>
      </c>
      <c r="C44" s="23" t="s">
        <v>208</v>
      </c>
      <c r="D44" s="32">
        <f t="shared" si="0"/>
        <v>22706</v>
      </c>
      <c r="E44" s="25">
        <v>7000</v>
      </c>
      <c r="F44" s="25">
        <v>976</v>
      </c>
      <c r="G44" s="25">
        <v>11075</v>
      </c>
      <c r="H44" s="25">
        <v>956</v>
      </c>
      <c r="I44" s="25">
        <v>2699</v>
      </c>
    </row>
    <row r="45" spans="1:9" ht="15">
      <c r="A45" s="21">
        <v>30</v>
      </c>
      <c r="B45" s="14" t="s">
        <v>209</v>
      </c>
      <c r="C45" s="23" t="s">
        <v>210</v>
      </c>
      <c r="D45" s="32">
        <f t="shared" si="0"/>
        <v>0</v>
      </c>
      <c r="E45" s="25"/>
      <c r="F45" s="25"/>
      <c r="G45" s="25"/>
      <c r="H45" s="25"/>
      <c r="I45" s="25"/>
    </row>
    <row r="46" spans="1:9" ht="15">
      <c r="A46" s="21">
        <v>31</v>
      </c>
      <c r="B46" s="14" t="s">
        <v>211</v>
      </c>
      <c r="C46" s="23" t="s">
        <v>212</v>
      </c>
      <c r="D46" s="32">
        <f t="shared" si="0"/>
        <v>0</v>
      </c>
      <c r="E46" s="25"/>
      <c r="F46" s="25"/>
      <c r="G46" s="25"/>
      <c r="H46" s="25"/>
      <c r="I46" s="25"/>
    </row>
    <row r="47" spans="1:9" ht="15">
      <c r="A47" s="21">
        <v>32</v>
      </c>
      <c r="B47" s="14" t="s">
        <v>213</v>
      </c>
      <c r="C47" s="23" t="s">
        <v>214</v>
      </c>
      <c r="D47" s="32">
        <f t="shared" si="0"/>
        <v>21447</v>
      </c>
      <c r="E47" s="25">
        <v>15900</v>
      </c>
      <c r="F47" s="25">
        <v>1371</v>
      </c>
      <c r="G47" s="25">
        <v>3283</v>
      </c>
      <c r="H47" s="25">
        <v>268</v>
      </c>
      <c r="I47" s="25">
        <v>625</v>
      </c>
    </row>
    <row r="48" spans="1:9" ht="15">
      <c r="A48" s="21">
        <v>33</v>
      </c>
      <c r="B48" s="15" t="s">
        <v>363</v>
      </c>
      <c r="C48" s="24" t="s">
        <v>215</v>
      </c>
      <c r="D48" s="32">
        <f t="shared" si="0"/>
        <v>101105</v>
      </c>
      <c r="E48" s="32">
        <f>SUM(E41:E47)</f>
        <v>74309</v>
      </c>
      <c r="F48" s="32">
        <f>SUM(F41:F47)</f>
        <v>6449</v>
      </c>
      <c r="G48" s="32">
        <f>SUM(G41:G47)</f>
        <v>15444</v>
      </c>
      <c r="H48" s="32">
        <f>SUM(H41:H47)</f>
        <v>1264</v>
      </c>
      <c r="I48" s="32">
        <f>SUM(I41:I47)</f>
        <v>3639</v>
      </c>
    </row>
    <row r="49" spans="1:9" ht="15" customHeight="1">
      <c r="A49" s="21">
        <v>34</v>
      </c>
      <c r="B49" s="11" t="s">
        <v>216</v>
      </c>
      <c r="C49" s="23" t="s">
        <v>217</v>
      </c>
      <c r="D49" s="32">
        <f t="shared" si="0"/>
        <v>140271</v>
      </c>
      <c r="E49" s="25">
        <v>140271</v>
      </c>
      <c r="F49" s="25"/>
      <c r="G49" s="25"/>
      <c r="H49" s="25"/>
      <c r="I49" s="25"/>
    </row>
    <row r="50" spans="1:9" ht="15" customHeight="1">
      <c r="A50" s="21">
        <v>35</v>
      </c>
      <c r="B50" s="11" t="s">
        <v>218</v>
      </c>
      <c r="C50" s="23" t="s">
        <v>219</v>
      </c>
      <c r="D50" s="32">
        <f t="shared" si="0"/>
        <v>300</v>
      </c>
      <c r="E50" s="25"/>
      <c r="F50" s="25">
        <v>300</v>
      </c>
      <c r="G50" s="25"/>
      <c r="H50" s="25"/>
      <c r="I50" s="25"/>
    </row>
    <row r="51" spans="1:9" ht="15" customHeight="1">
      <c r="A51" s="21">
        <v>36</v>
      </c>
      <c r="B51" s="11" t="s">
        <v>220</v>
      </c>
      <c r="C51" s="23" t="s">
        <v>221</v>
      </c>
      <c r="D51" s="32">
        <f t="shared" si="0"/>
        <v>1284</v>
      </c>
      <c r="E51" s="25">
        <v>984</v>
      </c>
      <c r="F51" s="25">
        <v>100</v>
      </c>
      <c r="G51" s="25">
        <v>200</v>
      </c>
      <c r="H51" s="25"/>
      <c r="I51" s="25"/>
    </row>
    <row r="52" spans="1:9" ht="15" customHeight="1">
      <c r="A52" s="21">
        <v>37</v>
      </c>
      <c r="B52" s="11" t="s">
        <v>222</v>
      </c>
      <c r="C52" s="23" t="s">
        <v>223</v>
      </c>
      <c r="D52" s="32">
        <f t="shared" si="0"/>
        <v>38301</v>
      </c>
      <c r="E52" s="25">
        <v>38139</v>
      </c>
      <c r="F52" s="25">
        <v>108</v>
      </c>
      <c r="G52" s="25">
        <v>54</v>
      </c>
      <c r="H52" s="25"/>
      <c r="I52" s="25"/>
    </row>
    <row r="53" spans="1:9" ht="15" customHeight="1">
      <c r="A53" s="21">
        <v>38</v>
      </c>
      <c r="B53" s="12" t="s">
        <v>364</v>
      </c>
      <c r="C53" s="24" t="s">
        <v>224</v>
      </c>
      <c r="D53" s="32">
        <f t="shared" si="0"/>
        <v>180156</v>
      </c>
      <c r="E53" s="32">
        <f>SUM(E49:E52)</f>
        <v>179394</v>
      </c>
      <c r="F53" s="32">
        <f>SUM(F49:F52)</f>
        <v>508</v>
      </c>
      <c r="G53" s="32">
        <f>SUM(G49:G52)</f>
        <v>254</v>
      </c>
      <c r="H53" s="32">
        <f>SUM(H49:H52)</f>
        <v>0</v>
      </c>
      <c r="I53" s="32">
        <f>SUM(I49:I52)</f>
        <v>0</v>
      </c>
    </row>
    <row r="54" spans="1:9" ht="15" customHeight="1">
      <c r="A54" s="21">
        <v>39</v>
      </c>
      <c r="B54" s="11" t="s">
        <v>225</v>
      </c>
      <c r="C54" s="23" t="s">
        <v>226</v>
      </c>
      <c r="D54" s="32">
        <f t="shared" si="0"/>
        <v>0</v>
      </c>
      <c r="E54" s="25"/>
      <c r="F54" s="25"/>
      <c r="G54" s="25"/>
      <c r="H54" s="25"/>
      <c r="I54" s="25"/>
    </row>
    <row r="55" spans="1:9" ht="15" customHeight="1">
      <c r="A55" s="21">
        <v>40</v>
      </c>
      <c r="B55" s="11" t="s">
        <v>227</v>
      </c>
      <c r="C55" s="23" t="s">
        <v>228</v>
      </c>
      <c r="D55" s="32">
        <f t="shared" si="0"/>
        <v>0</v>
      </c>
      <c r="E55" s="25"/>
      <c r="F55" s="25"/>
      <c r="G55" s="25"/>
      <c r="H55" s="25"/>
      <c r="I55" s="25"/>
    </row>
    <row r="56" spans="1:9" ht="15" customHeight="1">
      <c r="A56" s="21">
        <v>41</v>
      </c>
      <c r="B56" s="11" t="s">
        <v>229</v>
      </c>
      <c r="C56" s="23" t="s">
        <v>230</v>
      </c>
      <c r="D56" s="32">
        <f t="shared" si="0"/>
        <v>0</v>
      </c>
      <c r="E56" s="25"/>
      <c r="F56" s="25"/>
      <c r="G56" s="25"/>
      <c r="H56" s="25"/>
      <c r="I56" s="25"/>
    </row>
    <row r="57" spans="1:9" ht="15" customHeight="1">
      <c r="A57" s="21">
        <v>42</v>
      </c>
      <c r="B57" s="11" t="s">
        <v>231</v>
      </c>
      <c r="C57" s="23" t="s">
        <v>232</v>
      </c>
      <c r="D57" s="32">
        <f t="shared" si="0"/>
        <v>0</v>
      </c>
      <c r="E57" s="25"/>
      <c r="F57" s="25"/>
      <c r="G57" s="25"/>
      <c r="H57" s="25"/>
      <c r="I57" s="25"/>
    </row>
    <row r="58" spans="1:9" ht="15" customHeight="1">
      <c r="A58" s="21">
        <v>43</v>
      </c>
      <c r="B58" s="11" t="s">
        <v>233</v>
      </c>
      <c r="C58" s="23" t="s">
        <v>234</v>
      </c>
      <c r="D58" s="32">
        <f t="shared" si="0"/>
        <v>0</v>
      </c>
      <c r="E58" s="25"/>
      <c r="F58" s="25"/>
      <c r="G58" s="25"/>
      <c r="H58" s="25"/>
      <c r="I58" s="25"/>
    </row>
    <row r="59" spans="1:9" ht="15" customHeight="1">
      <c r="A59" s="21">
        <v>44</v>
      </c>
      <c r="B59" s="11" t="s">
        <v>235</v>
      </c>
      <c r="C59" s="23" t="s">
        <v>236</v>
      </c>
      <c r="D59" s="32">
        <f t="shared" si="0"/>
        <v>0</v>
      </c>
      <c r="E59" s="25"/>
      <c r="F59" s="25"/>
      <c r="G59" s="25"/>
      <c r="H59" s="25"/>
      <c r="I59" s="25"/>
    </row>
    <row r="60" spans="1:9" ht="15" customHeight="1">
      <c r="A60" s="21">
        <v>45</v>
      </c>
      <c r="B60" s="11" t="s">
        <v>237</v>
      </c>
      <c r="C60" s="23" t="s">
        <v>238</v>
      </c>
      <c r="D60" s="32">
        <f t="shared" si="0"/>
        <v>0</v>
      </c>
      <c r="E60" s="25"/>
      <c r="F60" s="25"/>
      <c r="G60" s="25"/>
      <c r="H60" s="25"/>
      <c r="I60" s="25"/>
    </row>
    <row r="61" spans="1:9" ht="15" customHeight="1">
      <c r="A61" s="21">
        <v>46</v>
      </c>
      <c r="B61" s="11" t="s">
        <v>239</v>
      </c>
      <c r="C61" s="23" t="s">
        <v>240</v>
      </c>
      <c r="D61" s="32">
        <f t="shared" si="0"/>
        <v>765</v>
      </c>
      <c r="E61" s="25">
        <v>765</v>
      </c>
      <c r="F61" s="25"/>
      <c r="G61" s="25"/>
      <c r="H61" s="25"/>
      <c r="I61" s="25"/>
    </row>
    <row r="62" spans="1:9" ht="15" customHeight="1" thickBot="1">
      <c r="A62" s="21">
        <v>47</v>
      </c>
      <c r="B62" s="37" t="s">
        <v>365</v>
      </c>
      <c r="C62" s="38" t="s">
        <v>241</v>
      </c>
      <c r="D62" s="32">
        <f t="shared" si="0"/>
        <v>765</v>
      </c>
      <c r="E62" s="39">
        <f>SUM(E54:E61)</f>
        <v>765</v>
      </c>
      <c r="F62" s="39">
        <f>SUM(F54:F61)</f>
        <v>0</v>
      </c>
      <c r="G62" s="39">
        <f>SUM(G54:G61)</f>
        <v>0</v>
      </c>
      <c r="H62" s="39">
        <f>SUM(H54:H61)</f>
        <v>0</v>
      </c>
      <c r="I62" s="39">
        <f>SUM(I54:I61)</f>
        <v>0</v>
      </c>
    </row>
    <row r="63" spans="1:9" ht="15.75" thickBot="1">
      <c r="A63" s="21">
        <v>48</v>
      </c>
      <c r="B63" s="42" t="s">
        <v>366</v>
      </c>
      <c r="C63" s="43" t="s">
        <v>242</v>
      </c>
      <c r="D63" s="32">
        <f t="shared" si="0"/>
        <v>1372602</v>
      </c>
      <c r="E63" s="53">
        <f>E8+E9+E10+E19+E40+E48+E53+E62</f>
        <v>751591</v>
      </c>
      <c r="F63" s="53">
        <f>F8+F9+F10+F19+F40+F48+F53+F62</f>
        <v>171864</v>
      </c>
      <c r="G63" s="53">
        <f>G8+G9+G10+G19+G40+G48+G53+G62</f>
        <v>251719</v>
      </c>
      <c r="H63" s="53">
        <f>H8+H9+H10+H19+H40+H48+H53+H62</f>
        <v>140187</v>
      </c>
      <c r="I63" s="53">
        <f>I8+I9+I10+I19+I40+I48+I53+I62</f>
        <v>57241</v>
      </c>
    </row>
    <row r="64" spans="1:9" ht="15">
      <c r="A64" s="21">
        <v>49</v>
      </c>
      <c r="B64" s="40" t="s">
        <v>252</v>
      </c>
      <c r="C64" s="44" t="s">
        <v>262</v>
      </c>
      <c r="D64" s="32">
        <f t="shared" si="0"/>
        <v>0</v>
      </c>
      <c r="E64" s="41"/>
      <c r="F64" s="41"/>
      <c r="G64" s="41"/>
      <c r="H64" s="41"/>
      <c r="I64" s="41"/>
    </row>
    <row r="65" spans="1:9" ht="15">
      <c r="A65" s="21">
        <v>50</v>
      </c>
      <c r="B65" s="35" t="s">
        <v>253</v>
      </c>
      <c r="C65" s="45" t="s">
        <v>263</v>
      </c>
      <c r="D65" s="32">
        <f t="shared" si="0"/>
        <v>0</v>
      </c>
      <c r="E65" s="36"/>
      <c r="F65" s="36"/>
      <c r="G65" s="36"/>
      <c r="H65" s="36"/>
      <c r="I65" s="36"/>
    </row>
    <row r="66" spans="1:9" ht="15">
      <c r="A66" s="21">
        <v>51</v>
      </c>
      <c r="B66" s="34" t="s">
        <v>246</v>
      </c>
      <c r="C66" s="44" t="s">
        <v>255</v>
      </c>
      <c r="D66" s="32">
        <f t="shared" si="0"/>
        <v>0</v>
      </c>
      <c r="E66" s="36"/>
      <c r="F66" s="36"/>
      <c r="G66" s="36"/>
      <c r="H66" s="36"/>
      <c r="I66" s="36"/>
    </row>
    <row r="67" spans="1:9" ht="15">
      <c r="A67" s="21">
        <v>52</v>
      </c>
      <c r="B67" s="34" t="s">
        <v>247</v>
      </c>
      <c r="C67" s="45" t="s">
        <v>256</v>
      </c>
      <c r="D67" s="32">
        <f t="shared" si="0"/>
        <v>31384</v>
      </c>
      <c r="E67" s="36">
        <v>31384</v>
      </c>
      <c r="F67" s="36"/>
      <c r="G67" s="36"/>
      <c r="H67" s="36"/>
      <c r="I67" s="36"/>
    </row>
    <row r="68" spans="1:9" ht="15">
      <c r="A68" s="21">
        <v>53</v>
      </c>
      <c r="B68" s="34" t="s">
        <v>248</v>
      </c>
      <c r="C68" s="44" t="s">
        <v>257</v>
      </c>
      <c r="D68" s="32">
        <f t="shared" si="0"/>
        <v>474153</v>
      </c>
      <c r="E68" s="36">
        <v>474153</v>
      </c>
      <c r="F68" s="36"/>
      <c r="G68" s="36"/>
      <c r="H68" s="36"/>
      <c r="I68" s="36"/>
    </row>
    <row r="69" spans="1:9" ht="15">
      <c r="A69" s="21">
        <v>54</v>
      </c>
      <c r="B69" s="34" t="s">
        <v>249</v>
      </c>
      <c r="C69" s="45" t="s">
        <v>258</v>
      </c>
      <c r="D69" s="32">
        <f t="shared" si="0"/>
        <v>0</v>
      </c>
      <c r="E69" s="36"/>
      <c r="F69" s="36"/>
      <c r="G69" s="36"/>
      <c r="H69" s="36"/>
      <c r="I69" s="36"/>
    </row>
    <row r="70" spans="1:9" ht="15">
      <c r="A70" s="21">
        <v>55</v>
      </c>
      <c r="B70" s="34" t="s">
        <v>250</v>
      </c>
      <c r="C70" s="44" t="s">
        <v>259</v>
      </c>
      <c r="D70" s="32">
        <f t="shared" si="0"/>
        <v>0</v>
      </c>
      <c r="E70" s="36"/>
      <c r="F70" s="36"/>
      <c r="G70" s="36"/>
      <c r="H70" s="36"/>
      <c r="I70" s="36"/>
    </row>
    <row r="71" spans="1:9" ht="15">
      <c r="A71" s="21">
        <v>56</v>
      </c>
      <c r="B71" s="34" t="s">
        <v>251</v>
      </c>
      <c r="C71" s="45" t="s">
        <v>260</v>
      </c>
      <c r="D71" s="32">
        <f t="shared" si="0"/>
        <v>0</v>
      </c>
      <c r="E71" s="36"/>
      <c r="F71" s="36"/>
      <c r="G71" s="36"/>
      <c r="H71" s="36"/>
      <c r="I71" s="36"/>
    </row>
    <row r="72" spans="1:9" ht="15">
      <c r="A72" s="21">
        <v>57</v>
      </c>
      <c r="B72" s="35" t="s">
        <v>367</v>
      </c>
      <c r="C72" s="45" t="s">
        <v>261</v>
      </c>
      <c r="D72" s="32">
        <f>SUM(E72:I72)</f>
        <v>505537</v>
      </c>
      <c r="E72" s="46">
        <f>SUM(E64:E71)</f>
        <v>505537</v>
      </c>
      <c r="F72" s="46">
        <f>SUM(F64:F71)</f>
        <v>0</v>
      </c>
      <c r="G72" s="46">
        <f>SUM(G64:G71)</f>
        <v>0</v>
      </c>
      <c r="H72" s="46">
        <f>SUM(H64:H71)</f>
        <v>0</v>
      </c>
      <c r="I72" s="46">
        <f>SUM(I64:I71)</f>
        <v>0</v>
      </c>
    </row>
    <row r="73" spans="1:9" ht="15">
      <c r="A73" s="21">
        <v>58</v>
      </c>
      <c r="B73" s="35" t="s">
        <v>254</v>
      </c>
      <c r="C73" s="45" t="s">
        <v>264</v>
      </c>
      <c r="D73" s="32">
        <f>SUM(E73:I73)</f>
        <v>0</v>
      </c>
      <c r="E73" s="36"/>
      <c r="F73" s="36"/>
      <c r="G73" s="36"/>
      <c r="H73" s="36"/>
      <c r="I73" s="36"/>
    </row>
    <row r="74" spans="1:9" ht="15.75" thickBot="1">
      <c r="A74" s="21">
        <v>59</v>
      </c>
      <c r="B74" s="47" t="s">
        <v>368</v>
      </c>
      <c r="C74" s="48" t="s">
        <v>265</v>
      </c>
      <c r="D74" s="32">
        <f>SUM(E74:I74)</f>
        <v>505537</v>
      </c>
      <c r="E74" s="49">
        <f>SUM(E72:E73)</f>
        <v>505537</v>
      </c>
      <c r="F74" s="49">
        <f>SUM(F72:F73)</f>
        <v>0</v>
      </c>
      <c r="G74" s="49">
        <f>SUM(G72:G73)</f>
        <v>0</v>
      </c>
      <c r="H74" s="49">
        <f>SUM(H72:H73)</f>
        <v>0</v>
      </c>
      <c r="I74" s="49">
        <f>SUM(I72:I73)</f>
        <v>0</v>
      </c>
    </row>
    <row r="75" spans="1:9" ht="15.75" thickBot="1">
      <c r="A75" s="21">
        <v>60</v>
      </c>
      <c r="B75" s="50" t="s">
        <v>369</v>
      </c>
      <c r="C75" s="51"/>
      <c r="D75" s="32">
        <f>SUM(E75:I75)</f>
        <v>1878139</v>
      </c>
      <c r="E75" s="97">
        <f>E63+E74</f>
        <v>1257128</v>
      </c>
      <c r="F75" s="97">
        <f>F63+F74</f>
        <v>171864</v>
      </c>
      <c r="G75" s="97">
        <f>G63+G74</f>
        <v>251719</v>
      </c>
      <c r="H75" s="97">
        <f>H63+H74</f>
        <v>140187</v>
      </c>
      <c r="I75" s="97">
        <f>I63+I74</f>
        <v>57241</v>
      </c>
    </row>
    <row r="77" ht="15">
      <c r="B77" s="52"/>
    </row>
    <row r="79" ht="15">
      <c r="B79" s="52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6.28125" style="0" customWidth="1"/>
    <col min="2" max="2" width="81.8515625" style="0" customWidth="1"/>
    <col min="3" max="3" width="8.421875" style="0" customWidth="1"/>
    <col min="4" max="4" width="10.7109375" style="0" customWidth="1"/>
    <col min="5" max="5" width="10.421875" style="0" customWidth="1"/>
    <col min="6" max="6" width="10.140625" style="0" customWidth="1"/>
    <col min="7" max="7" width="8.7109375" style="0" customWidth="1"/>
    <col min="8" max="9" width="9.57421875" style="0" customWidth="1"/>
    <col min="10" max="10" width="7.00390625" style="0" customWidth="1"/>
  </cols>
  <sheetData>
    <row r="1" spans="2:3" ht="15.75">
      <c r="B1" s="111" t="s">
        <v>346</v>
      </c>
      <c r="C1" s="115" t="s">
        <v>624</v>
      </c>
    </row>
    <row r="2" spans="2:9" ht="18.75">
      <c r="B2" s="113" t="s">
        <v>499</v>
      </c>
      <c r="C2" s="116" t="s">
        <v>634</v>
      </c>
      <c r="D2" s="20"/>
      <c r="E2" s="20"/>
      <c r="F2" s="20"/>
      <c r="G2" s="20"/>
      <c r="H2" s="20"/>
      <c r="I2" s="20"/>
    </row>
    <row r="3" spans="2:3" ht="18.75">
      <c r="B3" s="114" t="s">
        <v>351</v>
      </c>
      <c r="C3" s="110" t="s">
        <v>350</v>
      </c>
    </row>
    <row r="4" spans="2:3" ht="18.75">
      <c r="B4" s="117"/>
      <c r="C4" s="110"/>
    </row>
    <row r="5" spans="2:9" ht="15.75">
      <c r="B5" s="331" t="s">
        <v>619</v>
      </c>
      <c r="D5" t="s">
        <v>339</v>
      </c>
      <c r="E5" t="s">
        <v>340</v>
      </c>
      <c r="F5" t="s">
        <v>341</v>
      </c>
      <c r="G5" t="s">
        <v>342</v>
      </c>
      <c r="H5" t="s">
        <v>343</v>
      </c>
      <c r="I5" t="s">
        <v>352</v>
      </c>
    </row>
    <row r="6" spans="1:9" ht="28.5" customHeight="1">
      <c r="A6" s="1" t="s">
        <v>0</v>
      </c>
      <c r="B6" s="6" t="s">
        <v>1</v>
      </c>
      <c r="C6" s="13" t="s">
        <v>2</v>
      </c>
      <c r="D6" s="2" t="s">
        <v>619</v>
      </c>
      <c r="E6" s="2" t="s">
        <v>619</v>
      </c>
      <c r="F6" s="2" t="s">
        <v>619</v>
      </c>
      <c r="G6" s="2" t="s">
        <v>619</v>
      </c>
      <c r="H6" s="2" t="s">
        <v>619</v>
      </c>
      <c r="I6" s="2" t="s">
        <v>619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430</v>
      </c>
      <c r="F7" s="16" t="s">
        <v>431</v>
      </c>
      <c r="G7" s="16" t="s">
        <v>432</v>
      </c>
      <c r="H7" s="16" t="s">
        <v>433</v>
      </c>
      <c r="I7" s="16" t="s">
        <v>434</v>
      </c>
    </row>
    <row r="8" spans="1:10" ht="15" customHeight="1">
      <c r="A8" s="22">
        <v>1</v>
      </c>
      <c r="B8" s="26" t="s">
        <v>359</v>
      </c>
      <c r="C8" s="24" t="s">
        <v>155</v>
      </c>
      <c r="D8" s="32">
        <f aca="true" t="shared" si="0" ref="D8:D71">SUM(E8:I8)</f>
        <v>156234</v>
      </c>
      <c r="E8" s="32">
        <v>10618</v>
      </c>
      <c r="F8" s="32">
        <v>46325</v>
      </c>
      <c r="G8" s="32">
        <v>57315</v>
      </c>
      <c r="H8" s="32">
        <v>33527</v>
      </c>
      <c r="I8" s="32">
        <v>8449</v>
      </c>
      <c r="J8" s="288"/>
    </row>
    <row r="9" spans="1:10" ht="15" customHeight="1">
      <c r="A9" s="22">
        <v>2</v>
      </c>
      <c r="B9" s="10" t="s">
        <v>156</v>
      </c>
      <c r="C9" s="24" t="s">
        <v>157</v>
      </c>
      <c r="D9" s="32">
        <f t="shared" si="0"/>
        <v>38891</v>
      </c>
      <c r="E9" s="32">
        <v>2926</v>
      </c>
      <c r="F9" s="32">
        <v>12821</v>
      </c>
      <c r="G9" s="32">
        <v>10788</v>
      </c>
      <c r="H9" s="32">
        <v>10071</v>
      </c>
      <c r="I9" s="32">
        <v>2285</v>
      </c>
      <c r="J9" s="288"/>
    </row>
    <row r="10" spans="1:10" ht="15" customHeight="1">
      <c r="A10" s="22">
        <v>3</v>
      </c>
      <c r="B10" s="10" t="s">
        <v>360</v>
      </c>
      <c r="C10" s="24" t="s">
        <v>158</v>
      </c>
      <c r="D10" s="32">
        <f t="shared" si="0"/>
        <v>106533</v>
      </c>
      <c r="E10" s="32">
        <v>30037</v>
      </c>
      <c r="F10" s="32">
        <v>11142</v>
      </c>
      <c r="G10" s="32">
        <v>36082</v>
      </c>
      <c r="H10" s="32">
        <v>17404</v>
      </c>
      <c r="I10" s="32">
        <v>11868</v>
      </c>
      <c r="J10" s="288"/>
    </row>
    <row r="11" spans="1:10" ht="15" customHeight="1">
      <c r="A11" s="22">
        <v>4</v>
      </c>
      <c r="B11" s="11" t="s">
        <v>159</v>
      </c>
      <c r="C11" s="23" t="s">
        <v>160</v>
      </c>
      <c r="D11" s="32">
        <f t="shared" si="0"/>
        <v>0</v>
      </c>
      <c r="E11" s="25"/>
      <c r="F11" s="25"/>
      <c r="G11" s="25"/>
      <c r="H11" s="25"/>
      <c r="I11" s="25"/>
      <c r="J11" s="288"/>
    </row>
    <row r="12" spans="1:10" ht="15" customHeight="1">
      <c r="A12" s="22">
        <v>5</v>
      </c>
      <c r="B12" s="11" t="s">
        <v>161</v>
      </c>
      <c r="C12" s="23" t="s">
        <v>162</v>
      </c>
      <c r="D12" s="32">
        <f t="shared" si="0"/>
        <v>0</v>
      </c>
      <c r="E12" s="25"/>
      <c r="F12" s="25"/>
      <c r="G12" s="25"/>
      <c r="H12" s="25"/>
      <c r="I12" s="25"/>
      <c r="J12" s="288"/>
    </row>
    <row r="13" spans="1:10" ht="15" customHeight="1">
      <c r="A13" s="22">
        <v>6</v>
      </c>
      <c r="B13" s="28" t="s">
        <v>163</v>
      </c>
      <c r="C13" s="23" t="s">
        <v>164</v>
      </c>
      <c r="D13" s="32">
        <f t="shared" si="0"/>
        <v>0</v>
      </c>
      <c r="E13" s="25"/>
      <c r="F13" s="25"/>
      <c r="G13" s="25"/>
      <c r="H13" s="25"/>
      <c r="I13" s="25"/>
      <c r="J13" s="288"/>
    </row>
    <row r="14" spans="1:10" ht="15" customHeight="1">
      <c r="A14" s="22">
        <v>7</v>
      </c>
      <c r="B14" s="28" t="s">
        <v>165</v>
      </c>
      <c r="C14" s="23" t="s">
        <v>166</v>
      </c>
      <c r="D14" s="32">
        <f t="shared" si="0"/>
        <v>0</v>
      </c>
      <c r="E14" s="25"/>
      <c r="F14" s="25"/>
      <c r="G14" s="25"/>
      <c r="H14" s="25"/>
      <c r="I14" s="25"/>
      <c r="J14" s="288"/>
    </row>
    <row r="15" spans="1:10" ht="15" customHeight="1">
      <c r="A15" s="22">
        <v>8</v>
      </c>
      <c r="B15" s="28" t="s">
        <v>167</v>
      </c>
      <c r="C15" s="23" t="s">
        <v>168</v>
      </c>
      <c r="D15" s="32">
        <f t="shared" si="0"/>
        <v>0</v>
      </c>
      <c r="E15" s="25"/>
      <c r="F15" s="25"/>
      <c r="G15" s="25"/>
      <c r="H15" s="25"/>
      <c r="I15" s="25"/>
      <c r="J15" s="288"/>
    </row>
    <row r="16" spans="1:10" ht="15" customHeight="1">
      <c r="A16" s="22">
        <v>9</v>
      </c>
      <c r="B16" s="11" t="s">
        <v>169</v>
      </c>
      <c r="C16" s="23" t="s">
        <v>170</v>
      </c>
      <c r="D16" s="32">
        <f t="shared" si="0"/>
        <v>0</v>
      </c>
      <c r="E16" s="25"/>
      <c r="F16" s="25"/>
      <c r="G16" s="25"/>
      <c r="H16" s="25"/>
      <c r="I16" s="25"/>
      <c r="J16" s="288"/>
    </row>
    <row r="17" spans="1:10" ht="15" customHeight="1">
      <c r="A17" s="22">
        <v>10</v>
      </c>
      <c r="B17" s="11" t="s">
        <v>171</v>
      </c>
      <c r="C17" s="23" t="s">
        <v>172</v>
      </c>
      <c r="D17" s="32">
        <f t="shared" si="0"/>
        <v>0</v>
      </c>
      <c r="E17" s="25"/>
      <c r="F17" s="25"/>
      <c r="G17" s="25"/>
      <c r="H17" s="25"/>
      <c r="I17" s="25"/>
      <c r="J17" s="288"/>
    </row>
    <row r="18" spans="1:10" ht="15" customHeight="1">
      <c r="A18" s="22">
        <v>11</v>
      </c>
      <c r="B18" s="11" t="s">
        <v>173</v>
      </c>
      <c r="C18" s="23" t="s">
        <v>174</v>
      </c>
      <c r="D18" s="32">
        <f t="shared" si="0"/>
        <v>3120</v>
      </c>
      <c r="E18" s="25">
        <v>3120</v>
      </c>
      <c r="F18" s="25"/>
      <c r="G18" s="25"/>
      <c r="H18" s="25"/>
      <c r="I18" s="25"/>
      <c r="J18" s="288"/>
    </row>
    <row r="19" spans="1:10" ht="15" customHeight="1">
      <c r="A19" s="22">
        <v>12</v>
      </c>
      <c r="B19" s="12" t="s">
        <v>361</v>
      </c>
      <c r="C19" s="24" t="s">
        <v>175</v>
      </c>
      <c r="D19" s="32">
        <f t="shared" si="0"/>
        <v>3120</v>
      </c>
      <c r="E19" s="32">
        <f>SUM(E11:E18)</f>
        <v>3120</v>
      </c>
      <c r="F19" s="32">
        <f>SUM(F11:F18)</f>
        <v>0</v>
      </c>
      <c r="G19" s="32">
        <f>SUM(G11:G18)</f>
        <v>0</v>
      </c>
      <c r="H19" s="32">
        <f>SUM(H11:H18)</f>
        <v>0</v>
      </c>
      <c r="I19" s="32">
        <f>SUM(I11:I18)</f>
        <v>0</v>
      </c>
      <c r="J19" s="288"/>
    </row>
    <row r="20" spans="1:10" ht="15" customHeight="1">
      <c r="A20" s="22">
        <v>13</v>
      </c>
      <c r="B20" s="29" t="s">
        <v>176</v>
      </c>
      <c r="C20" s="23" t="s">
        <v>177</v>
      </c>
      <c r="D20" s="32">
        <f t="shared" si="0"/>
        <v>0</v>
      </c>
      <c r="E20" s="25"/>
      <c r="F20" s="25"/>
      <c r="G20" s="25"/>
      <c r="H20" s="25"/>
      <c r="I20" s="25"/>
      <c r="J20" s="288"/>
    </row>
    <row r="21" spans="1:10" ht="15" customHeight="1">
      <c r="A21" s="22">
        <v>14</v>
      </c>
      <c r="B21" s="29" t="s">
        <v>178</v>
      </c>
      <c r="C21" s="23" t="s">
        <v>179</v>
      </c>
      <c r="D21" s="32">
        <f t="shared" si="0"/>
        <v>22</v>
      </c>
      <c r="E21" s="25">
        <v>22</v>
      </c>
      <c r="F21" s="25"/>
      <c r="G21" s="25"/>
      <c r="H21" s="25"/>
      <c r="I21" s="25"/>
      <c r="J21" s="288"/>
    </row>
    <row r="22" spans="1:10" ht="15" customHeight="1">
      <c r="A22" s="22">
        <v>15</v>
      </c>
      <c r="B22" s="29" t="s">
        <v>180</v>
      </c>
      <c r="C22" s="23" t="s">
        <v>181</v>
      </c>
      <c r="D22" s="32">
        <f t="shared" si="0"/>
        <v>0</v>
      </c>
      <c r="E22" s="25"/>
      <c r="F22" s="25"/>
      <c r="G22" s="25"/>
      <c r="H22" s="25"/>
      <c r="I22" s="25"/>
      <c r="J22" s="288"/>
    </row>
    <row r="23" spans="1:10" ht="15" customHeight="1">
      <c r="A23" s="22">
        <v>16</v>
      </c>
      <c r="B23" s="29" t="s">
        <v>182</v>
      </c>
      <c r="C23" s="23" t="s">
        <v>183</v>
      </c>
      <c r="D23" s="32">
        <f t="shared" si="0"/>
        <v>0</v>
      </c>
      <c r="E23" s="25"/>
      <c r="F23" s="25"/>
      <c r="G23" s="25"/>
      <c r="H23" s="25"/>
      <c r="I23" s="25"/>
      <c r="J23" s="288"/>
    </row>
    <row r="24" spans="1:10" ht="15" customHeight="1">
      <c r="A24" s="22">
        <v>17</v>
      </c>
      <c r="B24" s="29" t="s">
        <v>184</v>
      </c>
      <c r="C24" s="23" t="s">
        <v>185</v>
      </c>
      <c r="D24" s="32">
        <f t="shared" si="0"/>
        <v>0</v>
      </c>
      <c r="E24" s="25"/>
      <c r="F24" s="25"/>
      <c r="G24" s="25"/>
      <c r="H24" s="25"/>
      <c r="I24" s="25"/>
      <c r="J24" s="288"/>
    </row>
    <row r="25" spans="1:10" ht="15" customHeight="1">
      <c r="A25" s="22">
        <v>18</v>
      </c>
      <c r="B25" s="29" t="s">
        <v>186</v>
      </c>
      <c r="C25" s="23" t="s">
        <v>187</v>
      </c>
      <c r="D25" s="32">
        <f t="shared" si="0"/>
        <v>60814</v>
      </c>
      <c r="E25" s="33">
        <f>SUM(E26:E33)</f>
        <v>60814</v>
      </c>
      <c r="F25" s="33">
        <f>SUM(F26:F33)</f>
        <v>0</v>
      </c>
      <c r="G25" s="33">
        <f>SUM(G26:G33)</f>
        <v>0</v>
      </c>
      <c r="H25" s="33">
        <f>SUM(H26:H33)</f>
        <v>0</v>
      </c>
      <c r="I25" s="33">
        <f>SUM(I26:I33)</f>
        <v>0</v>
      </c>
      <c r="J25" s="288"/>
    </row>
    <row r="26" spans="1:10" ht="15" customHeight="1">
      <c r="A26" s="21"/>
      <c r="B26" s="9" t="s">
        <v>289</v>
      </c>
      <c r="C26" s="23" t="s">
        <v>295</v>
      </c>
      <c r="D26" s="32">
        <f t="shared" si="0"/>
        <v>0</v>
      </c>
      <c r="E26" s="25"/>
      <c r="F26" s="25"/>
      <c r="G26" s="25"/>
      <c r="H26" s="25"/>
      <c r="I26" s="25"/>
      <c r="J26" s="288"/>
    </row>
    <row r="27" spans="1:10" ht="15" customHeight="1">
      <c r="A27" s="21"/>
      <c r="B27" s="9" t="s">
        <v>290</v>
      </c>
      <c r="C27" s="23" t="s">
        <v>296</v>
      </c>
      <c r="D27" s="32">
        <f t="shared" si="0"/>
        <v>0</v>
      </c>
      <c r="E27" s="25"/>
      <c r="F27" s="25"/>
      <c r="G27" s="25"/>
      <c r="H27" s="25"/>
      <c r="I27" s="25"/>
      <c r="J27" s="288"/>
    </row>
    <row r="28" spans="1:10" ht="15" customHeight="1">
      <c r="A28" s="21"/>
      <c r="B28" s="9" t="s">
        <v>291</v>
      </c>
      <c r="C28" s="23" t="s">
        <v>297</v>
      </c>
      <c r="D28" s="32">
        <f t="shared" si="0"/>
        <v>0</v>
      </c>
      <c r="E28" s="25"/>
      <c r="F28" s="25"/>
      <c r="G28" s="25"/>
      <c r="H28" s="25"/>
      <c r="I28" s="25"/>
      <c r="J28" s="288"/>
    </row>
    <row r="29" spans="1:10" ht="15" customHeight="1">
      <c r="A29" s="21"/>
      <c r="B29" s="9" t="s">
        <v>292</v>
      </c>
      <c r="C29" s="23" t="s">
        <v>298</v>
      </c>
      <c r="D29" s="32">
        <f t="shared" si="0"/>
        <v>0</v>
      </c>
      <c r="E29" s="25"/>
      <c r="F29" s="25"/>
      <c r="G29" s="25"/>
      <c r="H29" s="25"/>
      <c r="I29" s="25"/>
      <c r="J29" s="288"/>
    </row>
    <row r="30" spans="1:10" ht="15" customHeight="1">
      <c r="A30" s="21"/>
      <c r="B30" s="9" t="s">
        <v>293</v>
      </c>
      <c r="C30" s="23" t="s">
        <v>355</v>
      </c>
      <c r="D30" s="32">
        <f t="shared" si="0"/>
        <v>1124</v>
      </c>
      <c r="E30" s="25">
        <v>1124</v>
      </c>
      <c r="F30" s="25"/>
      <c r="G30" s="25"/>
      <c r="H30" s="25"/>
      <c r="I30" s="25"/>
      <c r="J30" s="288"/>
    </row>
    <row r="31" spans="1:10" ht="15" customHeight="1">
      <c r="A31" s="21"/>
      <c r="B31" s="9" t="s">
        <v>354</v>
      </c>
      <c r="C31" s="23" t="s">
        <v>357</v>
      </c>
      <c r="D31" s="32">
        <f t="shared" si="0"/>
        <v>44335</v>
      </c>
      <c r="E31" s="25">
        <v>44335</v>
      </c>
      <c r="F31" s="25"/>
      <c r="G31" s="25"/>
      <c r="H31" s="25"/>
      <c r="I31" s="25"/>
      <c r="J31" s="288"/>
    </row>
    <row r="32" spans="1:10" ht="15" customHeight="1">
      <c r="A32" s="21"/>
      <c r="B32" s="9" t="s">
        <v>356</v>
      </c>
      <c r="C32" s="23" t="s">
        <v>358</v>
      </c>
      <c r="D32" s="32">
        <f t="shared" si="0"/>
        <v>14855</v>
      </c>
      <c r="E32" s="25">
        <v>14855</v>
      </c>
      <c r="F32" s="25"/>
      <c r="G32" s="25"/>
      <c r="H32" s="25"/>
      <c r="I32" s="25"/>
      <c r="J32" s="288"/>
    </row>
    <row r="33" spans="1:10" ht="15" customHeight="1">
      <c r="A33" s="21"/>
      <c r="B33" s="27" t="s">
        <v>527</v>
      </c>
      <c r="C33" s="23" t="s">
        <v>299</v>
      </c>
      <c r="D33" s="32">
        <f t="shared" si="0"/>
        <v>500</v>
      </c>
      <c r="E33" s="25">
        <v>500</v>
      </c>
      <c r="F33" s="25"/>
      <c r="G33" s="25"/>
      <c r="H33" s="25"/>
      <c r="I33" s="25"/>
      <c r="J33" s="288"/>
    </row>
    <row r="34" spans="1:10" ht="15" customHeight="1">
      <c r="A34" s="21">
        <v>19</v>
      </c>
      <c r="B34" s="29" t="s">
        <v>188</v>
      </c>
      <c r="C34" s="23" t="s">
        <v>189</v>
      </c>
      <c r="D34" s="32">
        <f t="shared" si="0"/>
        <v>0</v>
      </c>
      <c r="E34" s="25"/>
      <c r="F34" s="25"/>
      <c r="G34" s="25"/>
      <c r="H34" s="25"/>
      <c r="I34" s="25"/>
      <c r="J34" s="288"/>
    </row>
    <row r="35" spans="1:10" ht="15" customHeight="1">
      <c r="A35" s="21">
        <v>20</v>
      </c>
      <c r="B35" s="29" t="s">
        <v>190</v>
      </c>
      <c r="C35" s="23" t="s">
        <v>191</v>
      </c>
      <c r="D35" s="32">
        <f t="shared" si="0"/>
        <v>0</v>
      </c>
      <c r="E35" s="25"/>
      <c r="F35" s="25"/>
      <c r="G35" s="25"/>
      <c r="H35" s="25"/>
      <c r="I35" s="25"/>
      <c r="J35" s="288"/>
    </row>
    <row r="36" spans="1:10" ht="15" customHeight="1">
      <c r="A36" s="21">
        <v>21</v>
      </c>
      <c r="B36" s="29" t="s">
        <v>192</v>
      </c>
      <c r="C36" s="23" t="s">
        <v>193</v>
      </c>
      <c r="D36" s="32">
        <f t="shared" si="0"/>
        <v>0</v>
      </c>
      <c r="E36" s="25"/>
      <c r="F36" s="25"/>
      <c r="G36" s="25"/>
      <c r="H36" s="25"/>
      <c r="I36" s="25"/>
      <c r="J36" s="288"/>
    </row>
    <row r="37" spans="1:10" ht="15">
      <c r="A37" s="21">
        <v>22</v>
      </c>
      <c r="B37" s="30" t="s">
        <v>194</v>
      </c>
      <c r="C37" s="23" t="s">
        <v>195</v>
      </c>
      <c r="D37" s="32">
        <f t="shared" si="0"/>
        <v>0</v>
      </c>
      <c r="E37" s="25"/>
      <c r="F37" s="25"/>
      <c r="G37" s="25"/>
      <c r="H37" s="25"/>
      <c r="I37" s="25"/>
      <c r="J37" s="288"/>
    </row>
    <row r="38" spans="1:10" ht="15" customHeight="1">
      <c r="A38" s="21">
        <v>23</v>
      </c>
      <c r="B38" s="29" t="s">
        <v>196</v>
      </c>
      <c r="C38" s="23" t="s">
        <v>197</v>
      </c>
      <c r="D38" s="32">
        <f t="shared" si="0"/>
        <v>1180</v>
      </c>
      <c r="E38" s="25">
        <v>1180</v>
      </c>
      <c r="F38" s="25"/>
      <c r="G38" s="25"/>
      <c r="H38" s="25"/>
      <c r="I38" s="25"/>
      <c r="J38" s="288"/>
    </row>
    <row r="39" spans="1:10" ht="15">
      <c r="A39" s="21">
        <v>24</v>
      </c>
      <c r="B39" s="30" t="s">
        <v>198</v>
      </c>
      <c r="C39" s="23" t="s">
        <v>625</v>
      </c>
      <c r="D39" s="32">
        <f t="shared" si="0"/>
        <v>0</v>
      </c>
      <c r="E39" s="25"/>
      <c r="F39" s="25"/>
      <c r="G39" s="25"/>
      <c r="H39" s="25"/>
      <c r="I39" s="25"/>
      <c r="J39" s="288"/>
    </row>
    <row r="40" spans="1:10" ht="15" customHeight="1">
      <c r="A40" s="21">
        <v>25</v>
      </c>
      <c r="B40" s="12" t="s">
        <v>362</v>
      </c>
      <c r="C40" s="24" t="s">
        <v>200</v>
      </c>
      <c r="D40" s="32">
        <f t="shared" si="0"/>
        <v>62016</v>
      </c>
      <c r="E40" s="32">
        <f>E20+E21+E22+E23+E24+E25+E34+E35+E36+E37+E38+E39</f>
        <v>62016</v>
      </c>
      <c r="F40" s="32">
        <f>F20+F21+F22+F23+F24+F25+F34+F35+F36+F37+F38+F39</f>
        <v>0</v>
      </c>
      <c r="G40" s="32">
        <f>G20+G21+G22+G23+G24+G25+G34+G35+G36+G37+G38+G39</f>
        <v>0</v>
      </c>
      <c r="H40" s="32">
        <f>H20+H21+H22+H23+H24+H25+H34+H35+H36+H37+H38+H39</f>
        <v>0</v>
      </c>
      <c r="I40" s="32">
        <f>I20+I21+I22+I23+I24+I25+I34+I35+I36+I37+I38+I39</f>
        <v>0</v>
      </c>
      <c r="J40" s="288"/>
    </row>
    <row r="41" spans="1:10" ht="15">
      <c r="A41" s="21">
        <v>26</v>
      </c>
      <c r="B41" s="31" t="s">
        <v>484</v>
      </c>
      <c r="C41" s="23" t="s">
        <v>202</v>
      </c>
      <c r="D41" s="32">
        <f t="shared" si="0"/>
        <v>2895</v>
      </c>
      <c r="E41" s="25">
        <v>2000</v>
      </c>
      <c r="F41" s="25">
        <v>860</v>
      </c>
      <c r="G41" s="25"/>
      <c r="H41" s="25"/>
      <c r="I41" s="25">
        <v>35</v>
      </c>
      <c r="J41" s="288"/>
    </row>
    <row r="42" spans="1:10" ht="15">
      <c r="A42" s="21">
        <v>27</v>
      </c>
      <c r="B42" s="31" t="s">
        <v>203</v>
      </c>
      <c r="C42" s="23" t="s">
        <v>204</v>
      </c>
      <c r="D42" s="32">
        <f t="shared" si="0"/>
        <v>27262</v>
      </c>
      <c r="E42" s="25">
        <v>27262</v>
      </c>
      <c r="F42" s="25"/>
      <c r="G42" s="25"/>
      <c r="H42" s="25"/>
      <c r="I42" s="25"/>
      <c r="J42" s="288"/>
    </row>
    <row r="43" spans="1:10" ht="15">
      <c r="A43" s="21">
        <v>28</v>
      </c>
      <c r="B43" s="31" t="s">
        <v>205</v>
      </c>
      <c r="C43" s="23" t="s">
        <v>206</v>
      </c>
      <c r="D43" s="32">
        <f t="shared" si="0"/>
        <v>551</v>
      </c>
      <c r="E43" s="25"/>
      <c r="F43" s="25">
        <v>382</v>
      </c>
      <c r="G43" s="25"/>
      <c r="H43" s="25">
        <v>31</v>
      </c>
      <c r="I43" s="25">
        <v>138</v>
      </c>
      <c r="J43" s="288"/>
    </row>
    <row r="44" spans="1:10" ht="15">
      <c r="A44" s="21">
        <v>29</v>
      </c>
      <c r="B44" s="31" t="s">
        <v>207</v>
      </c>
      <c r="C44" s="23" t="s">
        <v>208</v>
      </c>
      <c r="D44" s="32">
        <f t="shared" si="0"/>
        <v>4218</v>
      </c>
      <c r="E44" s="25">
        <v>475</v>
      </c>
      <c r="F44" s="25">
        <v>267</v>
      </c>
      <c r="G44" s="25">
        <v>1221</v>
      </c>
      <c r="H44" s="25">
        <v>852</v>
      </c>
      <c r="I44" s="25">
        <v>1403</v>
      </c>
      <c r="J44" s="288"/>
    </row>
    <row r="45" spans="1:10" ht="15">
      <c r="A45" s="21">
        <v>30</v>
      </c>
      <c r="B45" s="14" t="s">
        <v>209</v>
      </c>
      <c r="C45" s="23" t="s">
        <v>210</v>
      </c>
      <c r="D45" s="32">
        <f t="shared" si="0"/>
        <v>0</v>
      </c>
      <c r="E45" s="25"/>
      <c r="F45" s="25"/>
      <c r="G45" s="25"/>
      <c r="H45" s="25"/>
      <c r="I45" s="25"/>
      <c r="J45" s="288"/>
    </row>
    <row r="46" spans="1:10" ht="15">
      <c r="A46" s="21">
        <v>31</v>
      </c>
      <c r="B46" s="14" t="s">
        <v>211</v>
      </c>
      <c r="C46" s="23" t="s">
        <v>212</v>
      </c>
      <c r="D46" s="32">
        <f t="shared" si="0"/>
        <v>0</v>
      </c>
      <c r="E46" s="25"/>
      <c r="F46" s="25"/>
      <c r="G46" s="25"/>
      <c r="H46" s="25"/>
      <c r="I46" s="25"/>
      <c r="J46" s="288"/>
    </row>
    <row r="47" spans="1:10" ht="15">
      <c r="A47" s="21">
        <v>32</v>
      </c>
      <c r="B47" s="14" t="s">
        <v>213</v>
      </c>
      <c r="C47" s="23" t="s">
        <v>214</v>
      </c>
      <c r="D47" s="32">
        <f t="shared" si="0"/>
        <v>2947</v>
      </c>
      <c r="E47" s="25">
        <v>1585</v>
      </c>
      <c r="F47" s="25">
        <v>408</v>
      </c>
      <c r="G47" s="25">
        <v>329</v>
      </c>
      <c r="H47" s="25">
        <v>239</v>
      </c>
      <c r="I47" s="25">
        <v>386</v>
      </c>
      <c r="J47" s="288"/>
    </row>
    <row r="48" spans="1:10" ht="15">
      <c r="A48" s="21">
        <v>33</v>
      </c>
      <c r="B48" s="15" t="s">
        <v>363</v>
      </c>
      <c r="C48" s="24" t="s">
        <v>215</v>
      </c>
      <c r="D48" s="32">
        <f t="shared" si="0"/>
        <v>37873</v>
      </c>
      <c r="E48" s="32">
        <f>SUM(E41:E47)</f>
        <v>31322</v>
      </c>
      <c r="F48" s="32">
        <f>SUM(F41:F47)</f>
        <v>1917</v>
      </c>
      <c r="G48" s="32">
        <f>SUM(G41:G47)</f>
        <v>1550</v>
      </c>
      <c r="H48" s="32">
        <f>SUM(H41:H47)</f>
        <v>1122</v>
      </c>
      <c r="I48" s="32">
        <f>SUM(I41:I47)</f>
        <v>1962</v>
      </c>
      <c r="J48" s="288"/>
    </row>
    <row r="49" spans="1:10" ht="15" customHeight="1">
      <c r="A49" s="21">
        <v>34</v>
      </c>
      <c r="B49" s="11" t="s">
        <v>216</v>
      </c>
      <c r="C49" s="23" t="s">
        <v>217</v>
      </c>
      <c r="D49" s="32">
        <f t="shared" si="0"/>
        <v>40190</v>
      </c>
      <c r="E49" s="25">
        <v>40190</v>
      </c>
      <c r="F49" s="25"/>
      <c r="G49" s="25"/>
      <c r="H49" s="25"/>
      <c r="I49" s="25"/>
      <c r="J49" s="288"/>
    </row>
    <row r="50" spans="1:10" ht="15" customHeight="1">
      <c r="A50" s="21">
        <v>35</v>
      </c>
      <c r="B50" s="11" t="s">
        <v>218</v>
      </c>
      <c r="C50" s="23" t="s">
        <v>219</v>
      </c>
      <c r="D50" s="32">
        <f t="shared" si="0"/>
        <v>25</v>
      </c>
      <c r="E50" s="25"/>
      <c r="F50" s="25">
        <v>25</v>
      </c>
      <c r="G50" s="25"/>
      <c r="H50" s="25"/>
      <c r="I50" s="25"/>
      <c r="J50" s="288"/>
    </row>
    <row r="51" spans="1:10" ht="15" customHeight="1">
      <c r="A51" s="21">
        <v>36</v>
      </c>
      <c r="B51" s="11" t="s">
        <v>220</v>
      </c>
      <c r="C51" s="23" t="s">
        <v>221</v>
      </c>
      <c r="D51" s="32">
        <f t="shared" si="0"/>
        <v>0</v>
      </c>
      <c r="E51" s="25"/>
      <c r="F51" s="25"/>
      <c r="G51" s="25"/>
      <c r="H51" s="25"/>
      <c r="I51" s="25"/>
      <c r="J51" s="288"/>
    </row>
    <row r="52" spans="1:10" ht="15" customHeight="1">
      <c r="A52" s="21">
        <v>37</v>
      </c>
      <c r="B52" s="11" t="s">
        <v>222</v>
      </c>
      <c r="C52" s="23" t="s">
        <v>223</v>
      </c>
      <c r="D52" s="32">
        <f t="shared" si="0"/>
        <v>10318</v>
      </c>
      <c r="E52" s="25">
        <v>10311</v>
      </c>
      <c r="F52" s="25">
        <v>7</v>
      </c>
      <c r="G52" s="25"/>
      <c r="H52" s="25"/>
      <c r="I52" s="25"/>
      <c r="J52" s="288"/>
    </row>
    <row r="53" spans="1:10" ht="15" customHeight="1">
      <c r="A53" s="21">
        <v>38</v>
      </c>
      <c r="B53" s="12" t="s">
        <v>364</v>
      </c>
      <c r="C53" s="24" t="s">
        <v>224</v>
      </c>
      <c r="D53" s="32">
        <f t="shared" si="0"/>
        <v>50533</v>
      </c>
      <c r="E53" s="32">
        <f>SUM(E49:E52)</f>
        <v>50501</v>
      </c>
      <c r="F53" s="32">
        <f>SUM(F49:F52)</f>
        <v>32</v>
      </c>
      <c r="G53" s="32">
        <f>SUM(G49:G52)</f>
        <v>0</v>
      </c>
      <c r="H53" s="32">
        <f>SUM(H49:H52)</f>
        <v>0</v>
      </c>
      <c r="I53" s="32">
        <f>SUM(I49:I52)</f>
        <v>0</v>
      </c>
      <c r="J53" s="288"/>
    </row>
    <row r="54" spans="1:10" ht="15" customHeight="1">
      <c r="A54" s="21">
        <v>39</v>
      </c>
      <c r="B54" s="11" t="s">
        <v>225</v>
      </c>
      <c r="C54" s="23" t="s">
        <v>226</v>
      </c>
      <c r="D54" s="32">
        <f t="shared" si="0"/>
        <v>0</v>
      </c>
      <c r="E54" s="25"/>
      <c r="F54" s="25"/>
      <c r="G54" s="25"/>
      <c r="H54" s="25"/>
      <c r="I54" s="25"/>
      <c r="J54" s="288"/>
    </row>
    <row r="55" spans="1:10" ht="15" customHeight="1">
      <c r="A55" s="21">
        <v>40</v>
      </c>
      <c r="B55" s="11" t="s">
        <v>227</v>
      </c>
      <c r="C55" s="23" t="s">
        <v>228</v>
      </c>
      <c r="D55" s="32">
        <f t="shared" si="0"/>
        <v>0</v>
      </c>
      <c r="E55" s="25"/>
      <c r="F55" s="25"/>
      <c r="G55" s="25"/>
      <c r="H55" s="25"/>
      <c r="I55" s="25"/>
      <c r="J55" s="288"/>
    </row>
    <row r="56" spans="1:10" ht="15" customHeight="1">
      <c r="A56" s="21">
        <v>41</v>
      </c>
      <c r="B56" s="11" t="s">
        <v>229</v>
      </c>
      <c r="C56" s="23" t="s">
        <v>230</v>
      </c>
      <c r="D56" s="32">
        <f t="shared" si="0"/>
        <v>0</v>
      </c>
      <c r="E56" s="25"/>
      <c r="F56" s="25"/>
      <c r="G56" s="25"/>
      <c r="H56" s="25"/>
      <c r="I56" s="25"/>
      <c r="J56" s="288"/>
    </row>
    <row r="57" spans="1:10" ht="15" customHeight="1">
      <c r="A57" s="21">
        <v>42</v>
      </c>
      <c r="B57" s="11" t="s">
        <v>231</v>
      </c>
      <c r="C57" s="23" t="s">
        <v>232</v>
      </c>
      <c r="D57" s="32">
        <f t="shared" si="0"/>
        <v>0</v>
      </c>
      <c r="E57" s="25"/>
      <c r="F57" s="25"/>
      <c r="G57" s="25"/>
      <c r="H57" s="25"/>
      <c r="I57" s="25"/>
      <c r="J57" s="288"/>
    </row>
    <row r="58" spans="1:10" ht="15" customHeight="1">
      <c r="A58" s="21">
        <v>43</v>
      </c>
      <c r="B58" s="11" t="s">
        <v>233</v>
      </c>
      <c r="C58" s="23" t="s">
        <v>234</v>
      </c>
      <c r="D58" s="32">
        <f t="shared" si="0"/>
        <v>0</v>
      </c>
      <c r="E58" s="25"/>
      <c r="F58" s="25"/>
      <c r="G58" s="25"/>
      <c r="H58" s="25"/>
      <c r="I58" s="25"/>
      <c r="J58" s="288"/>
    </row>
    <row r="59" spans="1:10" ht="15" customHeight="1">
      <c r="A59" s="21">
        <v>44</v>
      </c>
      <c r="B59" s="11" t="s">
        <v>235</v>
      </c>
      <c r="C59" s="23" t="s">
        <v>236</v>
      </c>
      <c r="D59" s="32">
        <f t="shared" si="0"/>
        <v>0</v>
      </c>
      <c r="E59" s="25"/>
      <c r="F59" s="25"/>
      <c r="G59" s="25"/>
      <c r="H59" s="25"/>
      <c r="I59" s="25"/>
      <c r="J59" s="288"/>
    </row>
    <row r="60" spans="1:10" ht="15" customHeight="1">
      <c r="A60" s="21">
        <v>45</v>
      </c>
      <c r="B60" s="11" t="s">
        <v>237</v>
      </c>
      <c r="C60" s="23" t="s">
        <v>238</v>
      </c>
      <c r="D60" s="32">
        <f t="shared" si="0"/>
        <v>0</v>
      </c>
      <c r="E60" s="25"/>
      <c r="F60" s="25"/>
      <c r="G60" s="25"/>
      <c r="H60" s="25"/>
      <c r="I60" s="25"/>
      <c r="J60" s="288"/>
    </row>
    <row r="61" spans="1:10" ht="15" customHeight="1">
      <c r="A61" s="21">
        <v>46</v>
      </c>
      <c r="B61" s="11" t="s">
        <v>239</v>
      </c>
      <c r="C61" s="23" t="s">
        <v>240</v>
      </c>
      <c r="D61" s="32">
        <f t="shared" si="0"/>
        <v>764</v>
      </c>
      <c r="E61" s="334">
        <v>764</v>
      </c>
      <c r="F61" s="25"/>
      <c r="G61" s="25"/>
      <c r="H61" s="25"/>
      <c r="I61" s="25"/>
      <c r="J61" s="288"/>
    </row>
    <row r="62" spans="1:10" ht="15" customHeight="1" thickBot="1">
      <c r="A62" s="21">
        <v>47</v>
      </c>
      <c r="B62" s="37" t="s">
        <v>365</v>
      </c>
      <c r="C62" s="38" t="s">
        <v>241</v>
      </c>
      <c r="D62" s="32">
        <f t="shared" si="0"/>
        <v>764</v>
      </c>
      <c r="E62" s="39">
        <f>SUM(E54:E61)</f>
        <v>764</v>
      </c>
      <c r="F62" s="39">
        <f>SUM(F54:F61)</f>
        <v>0</v>
      </c>
      <c r="G62" s="39">
        <f>SUM(G54:G61)</f>
        <v>0</v>
      </c>
      <c r="H62" s="39">
        <f>SUM(H54:H61)</f>
        <v>0</v>
      </c>
      <c r="I62" s="39">
        <f>SUM(I54:I61)</f>
        <v>0</v>
      </c>
      <c r="J62" s="288"/>
    </row>
    <row r="63" spans="1:10" ht="15.75" thickBot="1">
      <c r="A63" s="21">
        <v>48</v>
      </c>
      <c r="B63" s="42" t="s">
        <v>366</v>
      </c>
      <c r="C63" s="43" t="s">
        <v>242</v>
      </c>
      <c r="D63" s="32">
        <f t="shared" si="0"/>
        <v>455964</v>
      </c>
      <c r="E63" s="53">
        <f>E8+E9+E10+E19+E40+E48+E53+E62</f>
        <v>191304</v>
      </c>
      <c r="F63" s="53">
        <f>F8+F9+F10+F19+F40+F48+F53+F62</f>
        <v>72237</v>
      </c>
      <c r="G63" s="53">
        <f>G8+G9+G10+G19+G40+G48+G53+G62</f>
        <v>105735</v>
      </c>
      <c r="H63" s="53">
        <f>H8+H9+H10+H19+H40+H48+H53+H62</f>
        <v>62124</v>
      </c>
      <c r="I63" s="53">
        <f>I8+I9+I10+I19+I40+I48+I53+I62</f>
        <v>24564</v>
      </c>
      <c r="J63" s="288"/>
    </row>
    <row r="64" spans="1:10" ht="15">
      <c r="A64" s="21">
        <v>49</v>
      </c>
      <c r="B64" s="40" t="s">
        <v>252</v>
      </c>
      <c r="C64" s="44" t="s">
        <v>262</v>
      </c>
      <c r="D64" s="32">
        <f t="shared" si="0"/>
        <v>0</v>
      </c>
      <c r="E64" s="41"/>
      <c r="F64" s="41"/>
      <c r="G64" s="41"/>
      <c r="H64" s="41"/>
      <c r="I64" s="41"/>
      <c r="J64" s="288"/>
    </row>
    <row r="65" spans="1:10" ht="15">
      <c r="A65" s="21">
        <v>50</v>
      </c>
      <c r="B65" s="35" t="s">
        <v>253</v>
      </c>
      <c r="C65" s="45" t="s">
        <v>263</v>
      </c>
      <c r="D65" s="32">
        <f t="shared" si="0"/>
        <v>0</v>
      </c>
      <c r="E65" s="36"/>
      <c r="F65" s="36"/>
      <c r="G65" s="36"/>
      <c r="H65" s="36"/>
      <c r="I65" s="36"/>
      <c r="J65" s="288"/>
    </row>
    <row r="66" spans="1:10" ht="15">
      <c r="A66" s="21">
        <v>51</v>
      </c>
      <c r="B66" s="34" t="s">
        <v>246</v>
      </c>
      <c r="C66" s="44" t="s">
        <v>255</v>
      </c>
      <c r="D66" s="32">
        <f t="shared" si="0"/>
        <v>0</v>
      </c>
      <c r="E66" s="36"/>
      <c r="F66" s="36"/>
      <c r="G66" s="36"/>
      <c r="H66" s="36"/>
      <c r="I66" s="36"/>
      <c r="J66" s="288"/>
    </row>
    <row r="67" spans="1:10" ht="15">
      <c r="A67" s="21">
        <v>52</v>
      </c>
      <c r="B67" s="34" t="s">
        <v>247</v>
      </c>
      <c r="C67" s="45" t="s">
        <v>256</v>
      </c>
      <c r="D67" s="32">
        <f t="shared" si="0"/>
        <v>26508</v>
      </c>
      <c r="E67" s="36">
        <v>26508</v>
      </c>
      <c r="F67" s="36"/>
      <c r="G67" s="36"/>
      <c r="H67" s="36"/>
      <c r="I67" s="36"/>
      <c r="J67" s="288"/>
    </row>
    <row r="68" spans="1:10" ht="15">
      <c r="A68" s="21">
        <v>53</v>
      </c>
      <c r="B68" s="34" t="s">
        <v>248</v>
      </c>
      <c r="C68" s="44" t="s">
        <v>257</v>
      </c>
      <c r="D68" s="32">
        <f t="shared" si="0"/>
        <v>201236</v>
      </c>
      <c r="E68" s="36">
        <v>201236</v>
      </c>
      <c r="F68" s="36"/>
      <c r="G68" s="36"/>
      <c r="H68" s="36"/>
      <c r="I68" s="36"/>
      <c r="J68" s="288"/>
    </row>
    <row r="69" spans="1:10" ht="15">
      <c r="A69" s="21">
        <v>54</v>
      </c>
      <c r="B69" s="34" t="s">
        <v>249</v>
      </c>
      <c r="C69" s="45" t="s">
        <v>258</v>
      </c>
      <c r="D69" s="32">
        <f t="shared" si="0"/>
        <v>0</v>
      </c>
      <c r="E69" s="36"/>
      <c r="F69" s="36"/>
      <c r="G69" s="36"/>
      <c r="H69" s="36"/>
      <c r="I69" s="36"/>
      <c r="J69" s="288"/>
    </row>
    <row r="70" spans="1:10" ht="15">
      <c r="A70" s="21">
        <v>55</v>
      </c>
      <c r="B70" s="34" t="s">
        <v>250</v>
      </c>
      <c r="C70" s="44" t="s">
        <v>259</v>
      </c>
      <c r="D70" s="32">
        <f t="shared" si="0"/>
        <v>0</v>
      </c>
      <c r="E70" s="36"/>
      <c r="F70" s="36"/>
      <c r="G70" s="36"/>
      <c r="H70" s="36"/>
      <c r="I70" s="36"/>
      <c r="J70" s="288"/>
    </row>
    <row r="71" spans="1:10" ht="15">
      <c r="A71" s="21">
        <v>56</v>
      </c>
      <c r="B71" s="34" t="s">
        <v>251</v>
      </c>
      <c r="C71" s="45" t="s">
        <v>260</v>
      </c>
      <c r="D71" s="32">
        <f t="shared" si="0"/>
        <v>0</v>
      </c>
      <c r="E71" s="36"/>
      <c r="F71" s="36"/>
      <c r="G71" s="36"/>
      <c r="H71" s="36"/>
      <c r="I71" s="36"/>
      <c r="J71" s="288"/>
    </row>
    <row r="72" spans="1:10" ht="15">
      <c r="A72" s="21">
        <v>57</v>
      </c>
      <c r="B72" s="35" t="s">
        <v>367</v>
      </c>
      <c r="C72" s="45" t="s">
        <v>261</v>
      </c>
      <c r="D72" s="32">
        <f>SUM(E72:I72)</f>
        <v>227744</v>
      </c>
      <c r="E72" s="46">
        <f>SUM(E64:E71)</f>
        <v>227744</v>
      </c>
      <c r="F72" s="46">
        <f>SUM(F64:F71)</f>
        <v>0</v>
      </c>
      <c r="G72" s="46">
        <f>SUM(G64:G71)</f>
        <v>0</v>
      </c>
      <c r="H72" s="46">
        <f>SUM(H64:H71)</f>
        <v>0</v>
      </c>
      <c r="I72" s="46">
        <f>SUM(I64:I71)</f>
        <v>0</v>
      </c>
      <c r="J72" s="288"/>
    </row>
    <row r="73" spans="1:10" ht="15">
      <c r="A73" s="21">
        <v>58</v>
      </c>
      <c r="B73" s="35" t="s">
        <v>254</v>
      </c>
      <c r="C73" s="45" t="s">
        <v>264</v>
      </c>
      <c r="D73" s="32">
        <f>SUM(E73:I73)</f>
        <v>0</v>
      </c>
      <c r="E73" s="36"/>
      <c r="F73" s="36"/>
      <c r="G73" s="36"/>
      <c r="H73" s="36"/>
      <c r="I73" s="36"/>
      <c r="J73" s="288"/>
    </row>
    <row r="74" spans="1:10" ht="15.75" thickBot="1">
      <c r="A74" s="21">
        <v>59</v>
      </c>
      <c r="B74" s="47" t="s">
        <v>368</v>
      </c>
      <c r="C74" s="48" t="s">
        <v>265</v>
      </c>
      <c r="D74" s="32">
        <f>SUM(E74:I74)</f>
        <v>227744</v>
      </c>
      <c r="E74" s="49">
        <f>SUM(E72:E73)</f>
        <v>227744</v>
      </c>
      <c r="F74" s="49">
        <f>SUM(F72:F73)</f>
        <v>0</v>
      </c>
      <c r="G74" s="49">
        <f>SUM(G72:G73)</f>
        <v>0</v>
      </c>
      <c r="H74" s="49">
        <f>SUM(H72:H73)</f>
        <v>0</v>
      </c>
      <c r="I74" s="49">
        <f>SUM(I72:I73)</f>
        <v>0</v>
      </c>
      <c r="J74" s="288"/>
    </row>
    <row r="75" spans="1:10" ht="15.75" thickBot="1">
      <c r="A75" s="21">
        <v>60</v>
      </c>
      <c r="B75" s="50" t="s">
        <v>369</v>
      </c>
      <c r="C75" s="51"/>
      <c r="D75" s="32">
        <f>SUM(E75:I75)</f>
        <v>683708</v>
      </c>
      <c r="E75" s="97">
        <f>E63+E74</f>
        <v>419048</v>
      </c>
      <c r="F75" s="97">
        <f>F63+F74</f>
        <v>72237</v>
      </c>
      <c r="G75" s="97">
        <f>G63+G74</f>
        <v>105735</v>
      </c>
      <c r="H75" s="97">
        <f>H63+H74</f>
        <v>62124</v>
      </c>
      <c r="I75" s="97">
        <f>I63+I74</f>
        <v>24564</v>
      </c>
      <c r="J75" s="288"/>
    </row>
    <row r="76" spans="4:9" ht="15">
      <c r="D76" s="335"/>
      <c r="E76" s="335"/>
      <c r="F76" s="335"/>
      <c r="G76" s="335"/>
      <c r="H76" s="335"/>
      <c r="I76" s="335"/>
    </row>
    <row r="77" spans="2:9" ht="15">
      <c r="B77" s="52"/>
      <c r="D77" s="231"/>
      <c r="E77" s="231"/>
      <c r="F77" s="231"/>
      <c r="G77" s="231"/>
      <c r="H77" s="231"/>
      <c r="I77" s="231"/>
    </row>
    <row r="79" ht="15">
      <c r="B79" s="52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7109375" style="256" customWidth="1"/>
    <col min="2" max="2" width="4.57421875" style="256" customWidth="1"/>
    <col min="3" max="3" width="33.421875" style="256" customWidth="1"/>
    <col min="4" max="4" width="14.57421875" style="256" customWidth="1"/>
    <col min="5" max="5" width="7.421875" style="256" customWidth="1"/>
    <col min="6" max="6" width="32.7109375" style="256" customWidth="1"/>
    <col min="7" max="7" width="15.28125" style="256" bestFit="1" customWidth="1"/>
    <col min="8" max="16384" width="9.140625" style="256" customWidth="1"/>
  </cols>
  <sheetData>
    <row r="1" spans="3:7" ht="12.75">
      <c r="C1" s="257" t="s">
        <v>394</v>
      </c>
      <c r="D1" s="257"/>
      <c r="E1" s="258"/>
      <c r="F1" s="258"/>
      <c r="G1" s="126" t="s">
        <v>395</v>
      </c>
    </row>
    <row r="2" spans="3:8" ht="12.75">
      <c r="C2" s="258"/>
      <c r="D2" s="258" t="s">
        <v>585</v>
      </c>
      <c r="E2" s="258"/>
      <c r="F2" s="258"/>
      <c r="G2" s="116" t="s">
        <v>635</v>
      </c>
      <c r="H2" s="259"/>
    </row>
    <row r="3" spans="3:8" ht="12.75">
      <c r="C3" s="256" t="s">
        <v>396</v>
      </c>
      <c r="G3" s="127" t="s">
        <v>350</v>
      </c>
      <c r="H3" s="259"/>
    </row>
    <row r="4" spans="7:8" ht="12.75">
      <c r="G4" s="127"/>
      <c r="H4" s="259"/>
    </row>
    <row r="5" spans="2:8" ht="12.75">
      <c r="B5" s="256" t="s">
        <v>397</v>
      </c>
      <c r="C5" s="256" t="s">
        <v>388</v>
      </c>
      <c r="D5" s="256" t="s">
        <v>387</v>
      </c>
      <c r="E5" s="256" t="s">
        <v>398</v>
      </c>
      <c r="F5" s="256" t="s">
        <v>399</v>
      </c>
      <c r="G5" s="127" t="s">
        <v>393</v>
      </c>
      <c r="H5" s="259"/>
    </row>
    <row r="6" spans="1:7" ht="12.75">
      <c r="A6" s="125">
        <v>1</v>
      </c>
      <c r="B6" s="337" t="s">
        <v>400</v>
      </c>
      <c r="C6" s="337"/>
      <c r="D6" s="337"/>
      <c r="E6" s="337" t="s">
        <v>401</v>
      </c>
      <c r="F6" s="337"/>
      <c r="G6" s="337"/>
    </row>
    <row r="7" spans="1:7" ht="12.75">
      <c r="A7" s="125">
        <v>2</v>
      </c>
      <c r="B7" s="260" t="s">
        <v>402</v>
      </c>
      <c r="C7" s="260" t="s">
        <v>403</v>
      </c>
      <c r="D7" s="260"/>
      <c r="E7" s="260" t="s">
        <v>402</v>
      </c>
      <c r="F7" s="260" t="s">
        <v>404</v>
      </c>
      <c r="G7" s="260"/>
    </row>
    <row r="8" spans="1:7" ht="12.75">
      <c r="A8" s="125">
        <v>3</v>
      </c>
      <c r="B8" s="261" t="s">
        <v>405</v>
      </c>
      <c r="C8" s="262" t="s">
        <v>418</v>
      </c>
      <c r="D8" s="315">
        <f>1b!D27</f>
        <v>459035</v>
      </c>
      <c r="E8" s="261" t="s">
        <v>405</v>
      </c>
      <c r="F8" s="261" t="s">
        <v>424</v>
      </c>
      <c r="G8" s="315">
        <f>2d!D8</f>
        <v>355223</v>
      </c>
    </row>
    <row r="9" spans="1:7" ht="12.75">
      <c r="A9" s="125">
        <v>4</v>
      </c>
      <c r="B9" s="261" t="s">
        <v>406</v>
      </c>
      <c r="C9" s="262" t="s">
        <v>407</v>
      </c>
      <c r="D9" s="315">
        <f>1b!D47</f>
        <v>291748</v>
      </c>
      <c r="E9" s="261" t="s">
        <v>406</v>
      </c>
      <c r="F9" s="261" t="s">
        <v>425</v>
      </c>
      <c r="G9" s="315">
        <f>2d!D9</f>
        <v>88062</v>
      </c>
    </row>
    <row r="10" spans="1:7" ht="12.75">
      <c r="A10" s="125">
        <v>5</v>
      </c>
      <c r="B10" s="261" t="s">
        <v>408</v>
      </c>
      <c r="C10" s="262" t="s">
        <v>376</v>
      </c>
      <c r="D10" s="315">
        <f>1b!D60</f>
        <v>58813</v>
      </c>
      <c r="E10" s="261" t="s">
        <v>408</v>
      </c>
      <c r="F10" s="261" t="s">
        <v>426</v>
      </c>
      <c r="G10" s="315">
        <f>2d!D10</f>
        <v>279853</v>
      </c>
    </row>
    <row r="11" spans="1:7" ht="12.75">
      <c r="A11" s="125">
        <v>6</v>
      </c>
      <c r="B11" s="261" t="s">
        <v>409</v>
      </c>
      <c r="C11" s="262" t="s">
        <v>419</v>
      </c>
      <c r="D11" s="315">
        <f>1b!D70</f>
        <v>70</v>
      </c>
      <c r="E11" s="261" t="s">
        <v>409</v>
      </c>
      <c r="F11" s="261" t="s">
        <v>423</v>
      </c>
      <c r="G11" s="315">
        <f>2d!D19</f>
        <v>24958</v>
      </c>
    </row>
    <row r="12" spans="1:7" ht="12.75">
      <c r="A12" s="125">
        <v>7</v>
      </c>
      <c r="B12" s="261" t="s">
        <v>410</v>
      </c>
      <c r="C12" s="261"/>
      <c r="D12" s="315"/>
      <c r="E12" s="261" t="s">
        <v>410</v>
      </c>
      <c r="F12" s="261" t="s">
        <v>427</v>
      </c>
      <c r="G12" s="320">
        <f>2d!D40</f>
        <v>342480</v>
      </c>
    </row>
    <row r="13" spans="1:7" ht="12.75">
      <c r="A13" s="125">
        <v>10</v>
      </c>
      <c r="B13" s="261"/>
      <c r="C13" s="261"/>
      <c r="D13" s="315"/>
      <c r="E13" s="261"/>
      <c r="F13" s="261"/>
      <c r="G13" s="315"/>
    </row>
    <row r="14" spans="1:7" ht="12.75">
      <c r="A14" s="125">
        <v>11</v>
      </c>
      <c r="B14" s="263"/>
      <c r="C14" s="263" t="s">
        <v>614</v>
      </c>
      <c r="D14" s="316">
        <f>SUM(D8:D13)</f>
        <v>809666</v>
      </c>
      <c r="E14" s="263"/>
      <c r="F14" s="263" t="s">
        <v>615</v>
      </c>
      <c r="G14" s="316">
        <f>SUM(G8:G13)</f>
        <v>1090576</v>
      </c>
    </row>
    <row r="15" spans="1:7" s="328" customFormat="1" ht="12.75">
      <c r="A15" s="325"/>
      <c r="B15" s="326"/>
      <c r="C15" s="326"/>
      <c r="D15" s="327"/>
      <c r="E15" s="326"/>
      <c r="F15" s="326"/>
      <c r="G15" s="327"/>
    </row>
    <row r="16" spans="1:7" ht="12.75">
      <c r="A16" s="125">
        <v>15</v>
      </c>
      <c r="B16" s="263" t="s">
        <v>411</v>
      </c>
      <c r="C16" s="263" t="s">
        <v>412</v>
      </c>
      <c r="D16" s="316"/>
      <c r="E16" s="263" t="s">
        <v>411</v>
      </c>
      <c r="F16" s="263" t="s">
        <v>413</v>
      </c>
      <c r="G16" s="316"/>
    </row>
    <row r="17" spans="1:7" ht="12.75">
      <c r="A17" s="125">
        <v>16</v>
      </c>
      <c r="B17" s="261" t="s">
        <v>414</v>
      </c>
      <c r="C17" s="261" t="s">
        <v>420</v>
      </c>
      <c r="D17" s="315"/>
      <c r="E17" s="261" t="s">
        <v>414</v>
      </c>
      <c r="F17" s="261" t="s">
        <v>363</v>
      </c>
      <c r="G17" s="315">
        <f>2d!D48</f>
        <v>101105</v>
      </c>
    </row>
    <row r="18" spans="1:7" ht="12.75">
      <c r="A18" s="125">
        <v>17</v>
      </c>
      <c r="B18" s="261" t="s">
        <v>415</v>
      </c>
      <c r="C18" s="261" t="s">
        <v>421</v>
      </c>
      <c r="D18" s="315">
        <f>1b!D66</f>
        <v>8485</v>
      </c>
      <c r="E18" s="261" t="s">
        <v>415</v>
      </c>
      <c r="F18" s="261" t="s">
        <v>390</v>
      </c>
      <c r="G18" s="315">
        <f>2d!D53</f>
        <v>180156</v>
      </c>
    </row>
    <row r="19" spans="1:7" ht="12.75">
      <c r="A19" s="125">
        <v>18</v>
      </c>
      <c r="B19" s="261" t="s">
        <v>416</v>
      </c>
      <c r="C19" s="261" t="s">
        <v>422</v>
      </c>
      <c r="D19" s="315">
        <f>1b!D74</f>
        <v>352</v>
      </c>
      <c r="E19" s="261" t="s">
        <v>416</v>
      </c>
      <c r="F19" s="261" t="s">
        <v>428</v>
      </c>
      <c r="G19" s="315">
        <f>2d!D62</f>
        <v>765</v>
      </c>
    </row>
    <row r="20" spans="1:7" ht="12.75">
      <c r="A20" s="125">
        <v>19</v>
      </c>
      <c r="B20" s="261" t="s">
        <v>417</v>
      </c>
      <c r="C20" s="261"/>
      <c r="D20" s="315"/>
      <c r="E20" s="261" t="s">
        <v>417</v>
      </c>
      <c r="F20" s="262"/>
      <c r="G20" s="315"/>
    </row>
    <row r="21" spans="1:7" ht="12.75">
      <c r="A21" s="125">
        <v>24</v>
      </c>
      <c r="B21" s="263"/>
      <c r="C21" s="263" t="s">
        <v>616</v>
      </c>
      <c r="D21" s="316">
        <f>SUM(D17:D20)</f>
        <v>8837</v>
      </c>
      <c r="E21" s="263"/>
      <c r="F21" s="263" t="s">
        <v>617</v>
      </c>
      <c r="G21" s="316">
        <f>SUM(G17:G20)</f>
        <v>282026</v>
      </c>
    </row>
    <row r="22" spans="1:7" ht="12.75">
      <c r="A22" s="125">
        <v>28</v>
      </c>
      <c r="B22" s="264"/>
      <c r="C22" s="264" t="s">
        <v>609</v>
      </c>
      <c r="D22" s="317">
        <f>D14+D21</f>
        <v>818503</v>
      </c>
      <c r="E22" s="264"/>
      <c r="F22" s="264" t="s">
        <v>610</v>
      </c>
      <c r="G22" s="317">
        <f>SUM(G14+G21)</f>
        <v>1372602</v>
      </c>
    </row>
    <row r="23" spans="1:7" ht="12.75">
      <c r="A23" s="265"/>
      <c r="B23" s="311"/>
      <c r="C23" s="312" t="s">
        <v>613</v>
      </c>
      <c r="D23" s="318">
        <f>1b!D80</f>
        <v>565881</v>
      </c>
      <c r="E23" s="311"/>
      <c r="F23" s="312"/>
      <c r="G23" s="318"/>
    </row>
    <row r="24" spans="1:7" ht="12.75">
      <c r="A24" s="265"/>
      <c r="B24" s="261"/>
      <c r="C24" s="262" t="s">
        <v>586</v>
      </c>
      <c r="D24" s="315">
        <f>1b!D83</f>
        <v>474153</v>
      </c>
      <c r="E24" s="261"/>
      <c r="F24" s="262" t="s">
        <v>586</v>
      </c>
      <c r="G24" s="315">
        <f>2d!D68</f>
        <v>474153</v>
      </c>
    </row>
    <row r="25" spans="1:7" ht="12.75">
      <c r="A25" s="265"/>
      <c r="B25" s="261"/>
      <c r="C25" s="262" t="s">
        <v>608</v>
      </c>
      <c r="D25" s="315">
        <f>1b!D81</f>
        <v>19602</v>
      </c>
      <c r="E25" s="261"/>
      <c r="F25" s="262" t="s">
        <v>587</v>
      </c>
      <c r="G25" s="315">
        <f>2d!D67</f>
        <v>31384</v>
      </c>
    </row>
    <row r="26" spans="1:7" ht="13.5" thickBot="1">
      <c r="A26" s="265"/>
      <c r="B26" s="322"/>
      <c r="C26" s="323" t="s">
        <v>611</v>
      </c>
      <c r="D26" s="324">
        <f>SUM(D23:D25)</f>
        <v>1059636</v>
      </c>
      <c r="E26" s="322"/>
      <c r="F26" s="323" t="s">
        <v>612</v>
      </c>
      <c r="G26" s="324">
        <f>SUM(G23:G25)</f>
        <v>505537</v>
      </c>
    </row>
    <row r="27" spans="1:7" ht="13.5" thickBot="1">
      <c r="A27" s="265"/>
      <c r="B27" s="313"/>
      <c r="C27" s="314" t="s">
        <v>588</v>
      </c>
      <c r="D27" s="319">
        <f>D14+D21+D26</f>
        <v>1878139</v>
      </c>
      <c r="E27" s="314"/>
      <c r="F27" s="314" t="s">
        <v>589</v>
      </c>
      <c r="G27" s="321">
        <f>G14+G21+G26</f>
        <v>1878139</v>
      </c>
    </row>
    <row r="28" spans="1:4" ht="12.75">
      <c r="A28" s="265"/>
      <c r="B28" s="265"/>
      <c r="C28" s="265"/>
      <c r="D28" s="265"/>
    </row>
    <row r="29" spans="1:4" ht="12.75">
      <c r="A29" s="265"/>
      <c r="B29" s="265"/>
      <c r="C29" s="265"/>
      <c r="D29" s="265"/>
    </row>
    <row r="30" spans="1:4" ht="12.75">
      <c r="A30" s="265"/>
      <c r="B30" s="265"/>
      <c r="D30" s="265"/>
    </row>
  </sheetData>
  <sheetProtection/>
  <mergeCells count="2">
    <mergeCell ref="B6:D6"/>
    <mergeCell ref="E6:G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140625" style="133" customWidth="1"/>
    <col min="2" max="2" width="28.57421875" style="128" customWidth="1"/>
    <col min="3" max="3" width="13.421875" style="128" customWidth="1"/>
    <col min="4" max="4" width="13.8515625" style="128" customWidth="1"/>
    <col min="5" max="5" width="15.8515625" style="128" customWidth="1"/>
    <col min="6" max="6" width="14.7109375" style="128" customWidth="1"/>
    <col min="7" max="7" width="13.140625" style="128" customWidth="1"/>
    <col min="8" max="8" width="11.140625" style="128" customWidth="1"/>
    <col min="9" max="16384" width="9.140625" style="128" customWidth="1"/>
  </cols>
  <sheetData>
    <row r="1" spans="1:5" ht="12.75">
      <c r="A1" s="125"/>
      <c r="C1" s="129" t="s">
        <v>346</v>
      </c>
      <c r="D1" s="129"/>
      <c r="E1" s="129"/>
    </row>
    <row r="2" spans="1:6" ht="12.75">
      <c r="A2" s="125"/>
      <c r="C2" s="130" t="s">
        <v>449</v>
      </c>
      <c r="D2" s="130"/>
      <c r="E2" s="130"/>
      <c r="F2" s="126" t="s">
        <v>435</v>
      </c>
    </row>
    <row r="3" spans="1:6" ht="12.75">
      <c r="A3" s="125"/>
      <c r="C3" s="129" t="s">
        <v>583</v>
      </c>
      <c r="D3" s="129"/>
      <c r="E3" s="129"/>
      <c r="F3" s="116" t="s">
        <v>634</v>
      </c>
    </row>
    <row r="4" spans="1:6" ht="12.75">
      <c r="A4" s="125"/>
      <c r="F4" s="127" t="s">
        <v>350</v>
      </c>
    </row>
    <row r="5" spans="1:7" ht="12.75">
      <c r="A5" s="125"/>
      <c r="B5" s="131" t="s">
        <v>389</v>
      </c>
      <c r="C5" s="131" t="s">
        <v>429</v>
      </c>
      <c r="D5" s="131" t="s">
        <v>387</v>
      </c>
      <c r="E5" s="131" t="s">
        <v>386</v>
      </c>
      <c r="F5" s="131" t="s">
        <v>385</v>
      </c>
      <c r="G5" s="131" t="s">
        <v>393</v>
      </c>
    </row>
    <row r="6" spans="1:7" ht="12.75">
      <c r="A6" s="125"/>
      <c r="B6" s="140" t="s">
        <v>436</v>
      </c>
      <c r="C6" s="338" t="s">
        <v>437</v>
      </c>
      <c r="D6" s="339"/>
      <c r="E6" s="140" t="s">
        <v>438</v>
      </c>
      <c r="F6" s="140" t="s">
        <v>439</v>
      </c>
      <c r="G6" s="140" t="s">
        <v>440</v>
      </c>
    </row>
    <row r="7" spans="1:7" ht="12.75">
      <c r="A7" s="125"/>
      <c r="B7" s="141"/>
      <c r="C7" s="141" t="s">
        <v>441</v>
      </c>
      <c r="D7" s="141" t="s">
        <v>442</v>
      </c>
      <c r="E7" s="141"/>
      <c r="F7" s="141"/>
      <c r="G7" s="141" t="s">
        <v>443</v>
      </c>
    </row>
    <row r="8" spans="1:7" ht="12.75">
      <c r="A8" s="125">
        <v>1</v>
      </c>
      <c r="B8" s="132" t="s">
        <v>444</v>
      </c>
      <c r="C8" s="132">
        <f>SUM(C9:C15)</f>
        <v>3300</v>
      </c>
      <c r="D8" s="132">
        <f>SUM(D9:D15)</f>
        <v>16200</v>
      </c>
      <c r="E8" s="132">
        <f>SUM(E9:E15)</f>
        <v>2500</v>
      </c>
      <c r="F8" s="132">
        <f>SUM(F9:F15)</f>
        <v>2958</v>
      </c>
      <c r="G8" s="132">
        <f>SUM(G9:G15)</f>
        <v>24958</v>
      </c>
    </row>
    <row r="9" spans="1:7" ht="12.75">
      <c r="A9" s="125">
        <v>2</v>
      </c>
      <c r="B9" s="210" t="s">
        <v>495</v>
      </c>
      <c r="C9" s="211"/>
      <c r="D9" s="211"/>
      <c r="E9" s="211"/>
      <c r="F9" s="211"/>
      <c r="G9" s="211"/>
    </row>
    <row r="10" spans="1:7" ht="12.75">
      <c r="A10" s="125">
        <v>3</v>
      </c>
      <c r="B10" s="134" t="s">
        <v>494</v>
      </c>
      <c r="C10" s="134"/>
      <c r="D10" s="134">
        <v>9800</v>
      </c>
      <c r="E10" s="134"/>
      <c r="F10" s="134"/>
      <c r="G10" s="134">
        <f aca="true" t="shared" si="0" ref="G10:G15">SUM(C10:F10)</f>
        <v>9800</v>
      </c>
    </row>
    <row r="11" spans="1:8" ht="12.75">
      <c r="A11" s="125">
        <v>4</v>
      </c>
      <c r="B11" s="135" t="s">
        <v>446</v>
      </c>
      <c r="C11" s="134"/>
      <c r="D11" s="134"/>
      <c r="E11" s="134">
        <v>100</v>
      </c>
      <c r="F11" s="134">
        <v>2958</v>
      </c>
      <c r="G11" s="134">
        <f t="shared" si="0"/>
        <v>3058</v>
      </c>
      <c r="H11" s="136"/>
    </row>
    <row r="12" spans="1:8" ht="12.75">
      <c r="A12" s="125">
        <v>5</v>
      </c>
      <c r="B12" s="135" t="s">
        <v>445</v>
      </c>
      <c r="C12" s="134"/>
      <c r="D12" s="134"/>
      <c r="E12" s="134">
        <v>2400</v>
      </c>
      <c r="F12" s="134"/>
      <c r="G12" s="134">
        <f>SUM(C12:F12)</f>
        <v>2400</v>
      </c>
      <c r="H12" s="136"/>
    </row>
    <row r="13" spans="1:8" ht="12.75">
      <c r="A13" s="125">
        <v>6</v>
      </c>
      <c r="B13" s="135" t="s">
        <v>447</v>
      </c>
      <c r="C13" s="134">
        <v>1500</v>
      </c>
      <c r="D13" s="134"/>
      <c r="E13" s="134"/>
      <c r="F13" s="134"/>
      <c r="G13" s="134">
        <f t="shared" si="0"/>
        <v>1500</v>
      </c>
      <c r="H13" s="136"/>
    </row>
    <row r="14" spans="1:7" ht="12.75">
      <c r="A14" s="125">
        <v>7</v>
      </c>
      <c r="B14" s="135" t="s">
        <v>450</v>
      </c>
      <c r="C14" s="134"/>
      <c r="D14" s="134">
        <v>6400</v>
      </c>
      <c r="E14" s="134"/>
      <c r="F14" s="134"/>
      <c r="G14" s="134">
        <f>SUM(C14:F14)</f>
        <v>6400</v>
      </c>
    </row>
    <row r="15" spans="1:7" ht="12.75">
      <c r="A15" s="125">
        <v>8</v>
      </c>
      <c r="B15" s="310" t="s">
        <v>448</v>
      </c>
      <c r="C15" s="137">
        <v>1800</v>
      </c>
      <c r="D15" s="137"/>
      <c r="E15" s="137"/>
      <c r="F15" s="137"/>
      <c r="G15" s="137">
        <f t="shared" si="0"/>
        <v>1800</v>
      </c>
    </row>
    <row r="16" ht="12.75">
      <c r="A16" s="125"/>
    </row>
    <row r="17" ht="12.75">
      <c r="A17" s="125"/>
    </row>
    <row r="18" ht="12.75">
      <c r="A18" s="125"/>
    </row>
    <row r="19" ht="12.75">
      <c r="A19" s="125"/>
    </row>
    <row r="20" ht="12.75">
      <c r="A20" s="125"/>
    </row>
    <row r="21" ht="12.75">
      <c r="A21" s="125"/>
    </row>
    <row r="22" ht="12.75">
      <c r="A22" s="125"/>
    </row>
    <row r="23" ht="12.75">
      <c r="A23" s="138"/>
    </row>
    <row r="24" ht="12.75">
      <c r="A24" s="138"/>
    </row>
    <row r="25" ht="12.75">
      <c r="A25" s="138"/>
    </row>
    <row r="26" ht="12.75">
      <c r="A26" s="138"/>
    </row>
    <row r="27" ht="12.75">
      <c r="A27" s="139"/>
    </row>
  </sheetData>
  <sheetProtection/>
  <mergeCells count="1">
    <mergeCell ref="C6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Berhida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penzugy1</dc:creator>
  <cp:keywords/>
  <dc:description/>
  <cp:lastModifiedBy>User</cp:lastModifiedBy>
  <cp:lastPrinted>2016-09-15T13:10:21Z</cp:lastPrinted>
  <dcterms:created xsi:type="dcterms:W3CDTF">2014-01-07T09:54:51Z</dcterms:created>
  <dcterms:modified xsi:type="dcterms:W3CDTF">2016-10-05T17:56:01Z</dcterms:modified>
  <cp:category/>
  <cp:version/>
  <cp:contentType/>
  <cp:contentStatus/>
</cp:coreProperties>
</file>