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495" activeTab="0"/>
  </bookViews>
  <sheets>
    <sheet name="1" sheetId="1" r:id="rId1"/>
    <sheet name="1.a " sheetId="2" r:id="rId2"/>
    <sheet name="1b" sheetId="3" r:id="rId3"/>
    <sheet name="1c " sheetId="4" r:id="rId4"/>
    <sheet name="2." sheetId="5" r:id="rId5"/>
    <sheet name="2a" sheetId="6" r:id="rId6"/>
    <sheet name="2b" sheetId="7" r:id="rId7"/>
    <sheet name="2d" sheetId="8" r:id="rId8"/>
    <sheet name="2e" sheetId="9" r:id="rId9"/>
    <sheet name="3.mell. " sheetId="10" r:id="rId10"/>
    <sheet name="4.mell" sheetId="11" r:id="rId11"/>
    <sheet name="5 mell" sheetId="12" r:id="rId12"/>
    <sheet name="6.mell." sheetId="13" r:id="rId13"/>
    <sheet name="9a mell" sheetId="14" r:id="rId14"/>
    <sheet name="9b mell" sheetId="15" r:id="rId15"/>
    <sheet name="9c mell" sheetId="16" r:id="rId16"/>
    <sheet name="13. mell" sheetId="17" r:id="rId17"/>
    <sheet name="Munka1" sheetId="18" r:id="rId18"/>
  </sheets>
  <definedNames>
    <definedName name="_xlnm.Print_Area" localSheetId="16">'13. mell'!$B$1:$O$31</definedName>
  </definedNames>
  <calcPr fullCalcOnLoad="1"/>
</workbook>
</file>

<file path=xl/sharedStrings.xml><?xml version="1.0" encoding="utf-8"?>
<sst xmlns="http://schemas.openxmlformats.org/spreadsheetml/2006/main" count="2720" uniqueCount="674">
  <si>
    <t>Berhida Város Önkormányzata</t>
  </si>
  <si>
    <t>2014. évi költségvetés</t>
  </si>
  <si>
    <t>Bevételek</t>
  </si>
  <si>
    <t>adatok ezer Ft-ban</t>
  </si>
  <si>
    <t>Eredeti előirányzat</t>
  </si>
  <si>
    <t>Összesen</t>
  </si>
  <si>
    <t>Önkorm</t>
  </si>
  <si>
    <t>Hivatal</t>
  </si>
  <si>
    <t>TESZ</t>
  </si>
  <si>
    <t>Süni</t>
  </si>
  <si>
    <t>Kultúrház</t>
  </si>
  <si>
    <t>Sor-
szám</t>
  </si>
  <si>
    <t>Rovat megnevezése</t>
  </si>
  <si>
    <t>Rovat
száma</t>
  </si>
  <si>
    <t>Eredeti ei</t>
  </si>
  <si>
    <t>1.</t>
  </si>
  <si>
    <t>2.</t>
  </si>
  <si>
    <t>3.</t>
  </si>
  <si>
    <t>4.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</si>
  <si>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</si>
  <si>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</si>
  <si>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</si>
  <si>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</si>
  <si>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</si>
  <si>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</si>
  <si>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</si>
  <si>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és gyermekjóléti 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</si>
  <si>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</si>
  <si>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</si>
  <si>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</si>
  <si>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</si>
  <si>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</si>
  <si>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központosított előirányzatok</t>
  </si>
  <si>
    <t>B115</t>
  </si>
  <si>
    <t>06</t>
  </si>
  <si>
    <t>Helyi önkormányzatok kiegészítő támogatásai</t>
  </si>
  <si>
    <t>B116</t>
  </si>
  <si>
    <t>07</t>
  </si>
  <si>
    <t xml:space="preserve">Önkormányzatok működési támogatásai 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</si>
  <si>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</si>
  <si>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</si>
  <si>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</si>
  <si>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</si>
  <si>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</si>
  <si>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</si>
  <si>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</si>
  <si>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</si>
  <si>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</si>
  <si>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</si>
  <si>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</si>
  <si>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</si>
  <si>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</si>
  <si>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</si>
  <si>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</si>
  <si>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</si>
  <si>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 xml:space="preserve">  - ebből központi költségvetési szervek</t>
  </si>
  <si>
    <t>B161</t>
  </si>
  <si>
    <t xml:space="preserve">  - ebből Társadalombiztosítási Alapok</t>
  </si>
  <si>
    <t>B162</t>
  </si>
  <si>
    <t xml:space="preserve">  - ebből elkülönített állami alapok</t>
  </si>
  <si>
    <t>B163</t>
  </si>
  <si>
    <t xml:space="preserve">  - ebből helyi önkormányzatok és költségvetési szerveik</t>
  </si>
  <si>
    <t>B164</t>
  </si>
  <si>
    <t xml:space="preserve">  - ebből társulások és költségvetési szerveik</t>
  </si>
  <si>
    <t>B165</t>
  </si>
  <si>
    <t xml:space="preserve">  - ebből nemzetiségi önkormányzatok és költségvetési szerveik</t>
  </si>
  <si>
    <t>B166</t>
  </si>
  <si>
    <t xml:space="preserve">  - ebből fejezeti kezelésű </t>
  </si>
  <si>
    <t>B167</t>
  </si>
  <si>
    <t>13</t>
  </si>
  <si>
    <t xml:space="preserve">Működési célú támogatások államháztartáson belülről 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</si>
  <si>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</si>
  <si>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</si>
  <si>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</si>
  <si>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</si>
  <si>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</si>
  <si>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</si>
  <si>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</si>
  <si>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</si>
  <si>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</si>
  <si>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</si>
  <si>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</si>
  <si>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</si>
  <si>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</si>
  <si>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</si>
  <si>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</si>
  <si>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</si>
  <si>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</si>
  <si>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 xml:space="preserve">Felhalmozási célú támogatások államháztartáson belülről 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</si>
  <si>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</si>
  <si>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</si>
  <si>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</si>
  <si>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</si>
  <si>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</si>
  <si>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</si>
  <si>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</si>
  <si>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</si>
  <si>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</si>
  <si>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</si>
  <si>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</si>
  <si>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</si>
  <si>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</si>
  <si>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</si>
  <si>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</si>
  <si>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</si>
  <si>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</si>
  <si>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</si>
  <si>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</si>
  <si>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</si>
  <si>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</si>
  <si>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</si>
  <si>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</si>
  <si>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</si>
  <si>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</si>
  <si>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</si>
  <si>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</si>
  <si>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</si>
  <si>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</si>
  <si>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</si>
  <si>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</si>
  <si>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</si>
  <si>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</si>
  <si>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</si>
  <si>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</si>
  <si>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</t>
  </si>
  <si>
    <t>B35</t>
  </si>
  <si>
    <t>32</t>
  </si>
  <si>
    <t xml:space="preserve">Egyéb közhatalmi bevételek </t>
  </si>
  <si>
    <t>B36</t>
  </si>
  <si>
    <t>33</t>
  </si>
  <si>
    <t xml:space="preserve">Közhatalmi bevételek </t>
  </si>
  <si>
    <t>B3</t>
  </si>
  <si>
    <t>34</t>
  </si>
  <si>
    <t>Áru- és készletértékesítés ellenértéke</t>
  </si>
  <si>
    <t>B401</t>
  </si>
  <si>
    <t>35</t>
  </si>
  <si>
    <t>Szolgáltatások ellenértéke</t>
  </si>
  <si>
    <t>B402</t>
  </si>
  <si>
    <t>36</t>
  </si>
  <si>
    <t>Közvetített szolgáltatások értéke</t>
  </si>
  <si>
    <t>B403</t>
  </si>
  <si>
    <t xml:space="preserve">    - ebből ÁHT-n belülre közvetített</t>
  </si>
  <si>
    <t>B4031</t>
  </si>
  <si>
    <t xml:space="preserve">    - ebből áht-n kívülre közvetített</t>
  </si>
  <si>
    <t>B4032</t>
  </si>
  <si>
    <t>37</t>
  </si>
  <si>
    <t xml:space="preserve">Tulajdonosi bevételek 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</si>
  <si>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</si>
  <si>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</si>
  <si>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</si>
  <si>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</si>
  <si>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</si>
  <si>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</si>
  <si>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</si>
  <si>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</si>
  <si>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</si>
  <si>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</si>
  <si>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</si>
  <si>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Kamatbevételek</t>
  </si>
  <si>
    <t>B408</t>
  </si>
  <si>
    <t>42</t>
  </si>
  <si>
    <t>Egyéb pénzügyi műveletek bevételei</t>
  </si>
  <si>
    <t>B409</t>
  </si>
  <si>
    <t>43</t>
  </si>
  <si>
    <t>Egyéb működési bevételek</t>
  </si>
  <si>
    <t>B410</t>
  </si>
  <si>
    <t>44</t>
  </si>
  <si>
    <t>Működési bevételek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</si>
  <si>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</si>
  <si>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</si>
  <si>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</si>
  <si>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</si>
  <si>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</si>
  <si>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</si>
  <si>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</si>
  <si>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</si>
  <si>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</si>
  <si>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</si>
  <si>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</si>
  <si>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</si>
  <si>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</si>
  <si>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</si>
  <si>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</si>
  <si>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</si>
  <si>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</si>
  <si>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</si>
  <si>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</si>
  <si>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</si>
  <si>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</si>
  <si>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</si>
  <si>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</si>
  <si>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</si>
  <si>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</si>
  <si>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</si>
  <si>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</si>
  <si>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</si>
  <si>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</si>
  <si>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</si>
  <si>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</si>
  <si>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 xml:space="preserve">Hitel-, kölcsönfelvétel államháztartáson kívülről </t>
  </si>
  <si>
    <t>B811</t>
  </si>
  <si>
    <t>Belföldi értékpapírok bevételei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</si>
  <si>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</si>
  <si>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</si>
  <si>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</si>
  <si>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</si>
  <si>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</si>
  <si>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</si>
  <si>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</si>
  <si>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</si>
  <si>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</si>
  <si>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</si>
  <si>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</si>
  <si>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</si>
  <si>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</si>
  <si>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</si>
  <si>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</si>
  <si>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</si>
  <si>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</si>
  <si>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</si>
  <si>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</si>
  <si>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Külföldi finanszírozás bevételei</t>
  </si>
  <si>
    <t>B82</t>
  </si>
  <si>
    <t xml:space="preserve">Finanszírozási bevételek </t>
  </si>
  <si>
    <t>B8</t>
  </si>
  <si>
    <t xml:space="preserve">Összes bevétel </t>
  </si>
  <si>
    <t>1.b melléklet</t>
  </si>
  <si>
    <t>Módosított előirányzat</t>
  </si>
  <si>
    <t>Mód ei</t>
  </si>
  <si>
    <t xml:space="preserve">  - ebből helyi helyi önkorm.tól átvett kv-i mardból</t>
  </si>
  <si>
    <t>1.c melléklet</t>
  </si>
  <si>
    <t>Teljesítés</t>
  </si>
  <si>
    <t>Kiadások</t>
  </si>
  <si>
    <t>ÖSSZESEN</t>
  </si>
  <si>
    <t xml:space="preserve">Kultúrház 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</si>
  <si>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</si>
  <si>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</si>
  <si>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</si>
  <si>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</si>
  <si>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</si>
  <si>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</si>
  <si>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</si>
  <si>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</si>
  <si>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</si>
  <si>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</si>
  <si>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</si>
  <si>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</si>
  <si>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</si>
  <si>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</si>
  <si>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</si>
  <si>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</si>
  <si>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</si>
  <si>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</si>
  <si>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</si>
  <si>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</si>
  <si>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</si>
  <si>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</si>
  <si>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</si>
  <si>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</si>
  <si>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</si>
  <si>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</si>
  <si>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</si>
  <si>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</si>
  <si>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</si>
  <si>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</si>
  <si>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</si>
  <si>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</si>
  <si>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</si>
  <si>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</si>
  <si>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</si>
  <si>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</si>
  <si>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K5061</t>
  </si>
  <si>
    <t>K5062</t>
  </si>
  <si>
    <t>K5063</t>
  </si>
  <si>
    <t>K5064</t>
  </si>
  <si>
    <t>K50651</t>
  </si>
  <si>
    <t xml:space="preserve">  - ebből köznevelési társulásnak </t>
  </si>
  <si>
    <t>K50652</t>
  </si>
  <si>
    <t xml:space="preserve">  - ebből szociális társulásnak</t>
  </si>
  <si>
    <t>K50653</t>
  </si>
  <si>
    <t>K5066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</si>
  <si>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</si>
  <si>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</si>
  <si>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</si>
  <si>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</si>
  <si>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</si>
  <si>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</si>
  <si>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</si>
  <si>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</si>
  <si>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</si>
  <si>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</si>
  <si>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</si>
  <si>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K512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</si>
  <si>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</si>
  <si>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</si>
  <si>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</si>
  <si>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</si>
  <si>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</si>
  <si>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</si>
  <si>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</si>
  <si>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</si>
  <si>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</si>
  <si>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</si>
  <si>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</si>
  <si>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</si>
  <si>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</si>
  <si>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</si>
  <si>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</si>
  <si>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</si>
  <si>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</si>
  <si>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</si>
  <si>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</si>
  <si>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</si>
  <si>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</si>
  <si>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</si>
  <si>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</si>
  <si>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</si>
  <si>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</si>
  <si>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</si>
  <si>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</si>
  <si>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</si>
  <si>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</si>
  <si>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</si>
  <si>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</si>
  <si>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</si>
  <si>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</si>
  <si>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</si>
  <si>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</si>
  <si>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</si>
  <si>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</si>
  <si>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</si>
  <si>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</si>
  <si>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</si>
  <si>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</si>
  <si>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</si>
  <si>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</si>
  <si>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</si>
  <si>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</si>
  <si>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</si>
  <si>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>Költségvetési kiadások</t>
  </si>
  <si>
    <t>K1-K8</t>
  </si>
  <si>
    <t>Hitel-, kölcsöntörlesztés államháztartáson kívülre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</si>
  <si>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</si>
  <si>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</si>
  <si>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</si>
  <si>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</si>
  <si>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</si>
  <si>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</si>
  <si>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</si>
  <si>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</si>
  <si>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</si>
  <si>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</si>
  <si>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</si>
  <si>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</si>
  <si>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</si>
  <si>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</si>
  <si>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</si>
  <si>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</si>
  <si>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</si>
  <si>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Külföldi finanszírozás kiadásai</t>
  </si>
  <si>
    <t>K92</t>
  </si>
  <si>
    <t xml:space="preserve">Finanszírozási kiadások </t>
  </si>
  <si>
    <t>K9</t>
  </si>
  <si>
    <t xml:space="preserve">Összes kiadás </t>
  </si>
  <si>
    <t>2/a. melléklet</t>
  </si>
  <si>
    <t>Felújítások</t>
  </si>
  <si>
    <t>Mód előirányzat</t>
  </si>
  <si>
    <t>vált</t>
  </si>
  <si>
    <t>előir mód jav</t>
  </si>
  <si>
    <t>ÖNK. Veszprémi úti járda (Rózsafa u-Bezerédi)</t>
  </si>
  <si>
    <t>ÖNK Pgytp Ibolya út felúj</t>
  </si>
  <si>
    <t>ÖNK Berhida Vásártér-Sportpálya melletti út</t>
  </si>
  <si>
    <t>ÖNK Rezeda u. 21/8 szolg. Lakás felúj áthúz</t>
  </si>
  <si>
    <t>ÖNK Pgytp egészségház felúj áthúz.</t>
  </si>
  <si>
    <t xml:space="preserve">ÖNK védőnői szolg. Felúj. Ajtócsere </t>
  </si>
  <si>
    <t>ÖNK Süni óvoda terasz felúj áthúz</t>
  </si>
  <si>
    <t>HIVATAL: informatikai eszközök felúj</t>
  </si>
  <si>
    <t>HIVATAL: egyéb tárgyi eszközök felúj</t>
  </si>
  <si>
    <t>ÖNK Ibolya u. 12. szolg. Lakás felúj</t>
  </si>
  <si>
    <t>ÖNK Rezeda u. 1. parkettázás</t>
  </si>
  <si>
    <t xml:space="preserve">ÖNK Kultúrház tető felúj </t>
  </si>
  <si>
    <t>ÖNK  Hivatal emeleti vizesblokk felújítás</t>
  </si>
  <si>
    <t>ÖNK védőnői szolg. Felúj. Akadályment csúszásg</t>
  </si>
  <si>
    <t>ÖNK Hivatal épület fénymásoló, tárgyaló felúj áth</t>
  </si>
  <si>
    <t>ÖNK Pgytp sportöltöző felújítás kieg</t>
  </si>
  <si>
    <t>ÖNK Pgytp söröző - könyvtár szennyvízcsatorna</t>
  </si>
  <si>
    <t>TESZ MTZ traktor felújítás</t>
  </si>
  <si>
    <t>ÖNK Nyugdíjas Klub vizesblokk felújítás</t>
  </si>
  <si>
    <t>ÖNK Ady E Ált Isk felújítás (ajtócsere, parkettázás)</t>
  </si>
  <si>
    <t>2/b. melléklet</t>
  </si>
  <si>
    <t>ÖNK Berhida köztemető járdaépítés</t>
  </si>
  <si>
    <t>ÖNK: TÁMOP óvodafejl. Pályázat eszköz besz</t>
  </si>
  <si>
    <t>HIVATAL: informatikai eszköz, szoftver beszerzés</t>
  </si>
  <si>
    <t>HIVATAL: egyéb tárgyi eszköz beszerzés</t>
  </si>
  <si>
    <t>TESZ: informatikai eszköz beszerzés</t>
  </si>
  <si>
    <t>TESZ: egyéb tárgyi eszköz beszerzés</t>
  </si>
  <si>
    <t>SÜNI: egyéb tárgyi eszköz beszerzés</t>
  </si>
  <si>
    <t>KULTÚRHÁZ: egyéb tárgyi eszköz beszerzés</t>
  </si>
  <si>
    <t xml:space="preserve">ÖNK Leader kultúrpark II. pályázat </t>
  </si>
  <si>
    <t>ÖNK településrendezési terv</t>
  </si>
  <si>
    <t>TESZ B1 kút üzembehelyezése</t>
  </si>
  <si>
    <t>ÖNK buszmegálló Pgytp buszmegállóval szemb</t>
  </si>
  <si>
    <t>ÖNK. Védőnői szolg. Tárgyi eszköz beszerzés</t>
  </si>
  <si>
    <t>ÖNK Orgona úti járdaépítés</t>
  </si>
  <si>
    <t>TESZ Orgona út 1/3 riasztó kiépítés (Polgárőrség)</t>
  </si>
  <si>
    <t>Kultúr  tárgyi eszköz beszerzés</t>
  </si>
  <si>
    <t>ÖNK Péti úti temető típus urnahely beszezés</t>
  </si>
  <si>
    <t xml:space="preserve">TESZ vagyongazd kisért tárgyi eszk </t>
  </si>
  <si>
    <t>ÖNK Orgona utca áteresz építés</t>
  </si>
  <si>
    <t>ÖNK Petőfi Műv ház energetikai felúj terv</t>
  </si>
  <si>
    <t>ÖNK Cincapatak híd terv</t>
  </si>
  <si>
    <t>2.d melléklet</t>
  </si>
  <si>
    <t xml:space="preserve">  - ebből fejezeti kezelésű kv-i szervnek</t>
  </si>
  <si>
    <t xml:space="preserve">  - ebből Várpalotai TC társulás </t>
  </si>
  <si>
    <t>2.e melléklet</t>
  </si>
  <si>
    <t xml:space="preserve">ÖNK emlékmű pályázat </t>
  </si>
  <si>
    <t xml:space="preserve">                                    BERHIDA VÁROS ÖNKORMÁNYZATA</t>
  </si>
  <si>
    <t>4. melléklet</t>
  </si>
  <si>
    <t>2014.évi MÉRLEGTERV</t>
  </si>
  <si>
    <t>a működési és felhalmozási célú bevételi és kiadási előirányzatokról</t>
  </si>
  <si>
    <t xml:space="preserve">A </t>
  </si>
  <si>
    <t>B</t>
  </si>
  <si>
    <t>C</t>
  </si>
  <si>
    <t xml:space="preserve">D </t>
  </si>
  <si>
    <t xml:space="preserve">E </t>
  </si>
  <si>
    <t>F</t>
  </si>
  <si>
    <t>BEVÉTELI TERV</t>
  </si>
  <si>
    <t>KIADÁSI TERV</t>
  </si>
  <si>
    <t>I.</t>
  </si>
  <si>
    <t>Működési célú bevételi terv</t>
  </si>
  <si>
    <t>Működési célú kiadási terv</t>
  </si>
  <si>
    <t>a.)</t>
  </si>
  <si>
    <t>Műk c támogatások áht belülről</t>
  </si>
  <si>
    <t>Személyi juttatások</t>
  </si>
  <si>
    <t>b.)</t>
  </si>
  <si>
    <t>Közhatalmi bevételek</t>
  </si>
  <si>
    <t>Munkaadókat t járulékok</t>
  </si>
  <si>
    <t>c.)</t>
  </si>
  <si>
    <t>Dologi kiadások</t>
  </si>
  <si>
    <t>d.)</t>
  </si>
  <si>
    <t>Működési átvett pénzeszközök</t>
  </si>
  <si>
    <t>Ellátottak pénzbeli jutt</t>
  </si>
  <si>
    <t>e.)</t>
  </si>
  <si>
    <t>Műk. C. maradvány igénybevét.</t>
  </si>
  <si>
    <t>Egyéb műk c kiadások</t>
  </si>
  <si>
    <t>f.)</t>
  </si>
  <si>
    <t>g.)</t>
  </si>
  <si>
    <t xml:space="preserve">          I. Bevételek:</t>
  </si>
  <si>
    <t>I. Kiadások együtt:</t>
  </si>
  <si>
    <t>Működési célú bevételek:</t>
  </si>
  <si>
    <t>Működési egyenleg:</t>
  </si>
  <si>
    <t>II.</t>
  </si>
  <si>
    <t>Felhalmozási célú bevételi terv</t>
  </si>
  <si>
    <t>Felhalmozási célú kiadások:</t>
  </si>
  <si>
    <t>1.)</t>
  </si>
  <si>
    <t>Felhalmozási c támog. Áht-n bel</t>
  </si>
  <si>
    <t>2.)</t>
  </si>
  <si>
    <t>Felhalmozási bevételek</t>
  </si>
  <si>
    <t>3.)</t>
  </si>
  <si>
    <t>Egyéb felhalmozási c átvett pe</t>
  </si>
  <si>
    <t>Egyéb felhalm c kiadások</t>
  </si>
  <si>
    <t>4.)</t>
  </si>
  <si>
    <t>Felhalm c maradvány igénybev</t>
  </si>
  <si>
    <t>5.)</t>
  </si>
  <si>
    <t xml:space="preserve">6.) </t>
  </si>
  <si>
    <t>7.)</t>
  </si>
  <si>
    <t>8.)</t>
  </si>
  <si>
    <t xml:space="preserve">        II. Bevételek:</t>
  </si>
  <si>
    <t>II. Kiadások:</t>
  </si>
  <si>
    <t>Felhalm.célú bevételek:</t>
  </si>
  <si>
    <t>Felhalm. egyenleg:</t>
  </si>
  <si>
    <t>Bevételek összesen (I+II):</t>
  </si>
  <si>
    <t>Kiadások összesen (I+II):</t>
  </si>
  <si>
    <t>2014 évi költségvetés</t>
  </si>
  <si>
    <t>5. melléklet</t>
  </si>
  <si>
    <t>Közösségi támogatások</t>
  </si>
  <si>
    <t>Közösségi támogatások 2014 évre</t>
  </si>
  <si>
    <t>I. Sporttámogatás Berhida</t>
  </si>
  <si>
    <r>
      <t xml:space="preserve">Peremartoni Sport Club Berhida </t>
    </r>
    <r>
      <rPr>
        <sz val="8"/>
        <rFont val="Arial"/>
        <family val="2"/>
      </rPr>
      <t>(+ öregfiúk)</t>
    </r>
  </si>
  <si>
    <r>
      <t xml:space="preserve">Berhida Öregfiúk </t>
    </r>
    <r>
      <rPr>
        <sz val="8"/>
        <rFont val="Arial"/>
        <family val="2"/>
      </rPr>
      <t>(PSCB- keresztül)</t>
    </r>
  </si>
  <si>
    <t>Berhida Lovasok KSE</t>
  </si>
  <si>
    <t xml:space="preserve"> Pearl Dance R.S.E.</t>
  </si>
  <si>
    <t xml:space="preserve">Berhidai Szabadidő és Tömegsport Egyesület                  Patai Balázs </t>
  </si>
  <si>
    <t xml:space="preserve"> Tartalék</t>
  </si>
  <si>
    <t>A 2014 évi sportkeret</t>
  </si>
  <si>
    <t>A 2013 évi maradvány</t>
  </si>
  <si>
    <t>A 2014 évi felosztható sportkeret</t>
  </si>
  <si>
    <t>II. Közösségi támogatás Berhida</t>
  </si>
  <si>
    <t>1.) Kultúrház keretében</t>
  </si>
  <si>
    <t xml:space="preserve">      Nyugdíjas Klub Berhida</t>
  </si>
  <si>
    <t>Nyugd Klub tiszt díj</t>
  </si>
  <si>
    <t xml:space="preserve">      Nyugdíjas Klub Berhida Népt. és Mazs.cs.</t>
  </si>
  <si>
    <t xml:space="preserve">      Búzavirág Népdalkör</t>
  </si>
  <si>
    <t xml:space="preserve">      Kertbarát Kör</t>
  </si>
  <si>
    <t xml:space="preserve">   Berhida Táncegyüttes</t>
  </si>
  <si>
    <t>2.) Műv.Ház keretében</t>
  </si>
  <si>
    <t xml:space="preserve">     Őszi Napfény Nyugdíjas Klub   </t>
  </si>
  <si>
    <t xml:space="preserve">     Őszi Napfény Néptánc Csoport </t>
  </si>
  <si>
    <t xml:space="preserve">      PERSZE színjátszó</t>
  </si>
  <si>
    <t xml:space="preserve">       50. évfordulóra tiszteletdíj</t>
  </si>
  <si>
    <t xml:space="preserve">     Őszi Napfény Népdalkör</t>
  </si>
  <si>
    <t>3.) Peremartonért Egyesület</t>
  </si>
  <si>
    <t xml:space="preserve">     Peremartonéprt E tiszteletdíjból</t>
  </si>
  <si>
    <r>
      <t xml:space="preserve">      Pere Rúzs Tánccsoport                                      </t>
    </r>
    <r>
      <rPr>
        <i/>
        <sz val="9"/>
        <rFont val="Arial"/>
        <family val="2"/>
      </rPr>
      <t xml:space="preserve">                  (Peremartonért Egyesületen keresztül)</t>
    </r>
  </si>
  <si>
    <t xml:space="preserve"> 4.) Mozgássérültek Veszprém Megyei    Egyesülete Berhidai Csoportja</t>
  </si>
  <si>
    <t>5.) Összefogással Berhidáért Egyesület</t>
  </si>
  <si>
    <t>8.) Berhida Városi Polgárőrség Egyesület</t>
  </si>
  <si>
    <t>Összes közösségi</t>
  </si>
  <si>
    <t xml:space="preserve"> 2014 évi keret </t>
  </si>
  <si>
    <t>2014. évi eredeti költség keret</t>
  </si>
  <si>
    <t>2013. évi költségvetési maradvány</t>
  </si>
  <si>
    <t>tiszteletdíj lemondás</t>
  </si>
  <si>
    <t xml:space="preserve"> 2014 évi felosztható keret</t>
  </si>
  <si>
    <t>ellátottak pénzbeli juttatásai</t>
  </si>
  <si>
    <t>6. melléklet</t>
  </si>
  <si>
    <t>2014. év</t>
  </si>
  <si>
    <t>D</t>
  </si>
  <si>
    <t>E</t>
  </si>
  <si>
    <t>G</t>
  </si>
  <si>
    <t>Szociális jogcímek</t>
  </si>
  <si>
    <t>átruházott hatáskört gyakorló</t>
  </si>
  <si>
    <t>Képvis.test.jogk.</t>
  </si>
  <si>
    <t>Jegyzői jogk.</t>
  </si>
  <si>
    <t>Összes</t>
  </si>
  <si>
    <t>polgármester</t>
  </si>
  <si>
    <t>Humán Biz.</t>
  </si>
  <si>
    <t>előirányzat</t>
  </si>
  <si>
    <t>Pénzbeli ellátások összesen</t>
  </si>
  <si>
    <t xml:space="preserve">Rendszeres szoc segély </t>
  </si>
  <si>
    <t xml:space="preserve">foglalkoztatást hely tám </t>
  </si>
  <si>
    <t xml:space="preserve">Átmeneti segély </t>
  </si>
  <si>
    <t>Bursa Hung. (ösztöndíj tám)</t>
  </si>
  <si>
    <t>Lakásfenntartási tám.</t>
  </si>
  <si>
    <t>6.)</t>
  </si>
  <si>
    <t>Gyermekvéd.támog.</t>
  </si>
  <si>
    <t>Temetési segély</t>
  </si>
  <si>
    <t>Köztemetés</t>
  </si>
  <si>
    <t>Közgyógyellátás</t>
  </si>
  <si>
    <t>Óvodáztatási támogatás</t>
  </si>
  <si>
    <t>Berhida Város Önkormányzatának</t>
  </si>
  <si>
    <t>2014. Évi költségvetéséhez</t>
  </si>
  <si>
    <t>13. melléklet</t>
  </si>
  <si>
    <t>ELŐIRÁNYZAT FELHASZNÁLÁSI ÜTEMTERV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</si>
  <si>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</si>
  <si>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</si>
  <si>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</si>
  <si>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</si>
  <si>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</si>
  <si>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</si>
  <si>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</si>
  <si>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</si>
  <si>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</si>
  <si>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</si>
  <si>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</si>
  <si>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</si>
  <si>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</si>
  <si>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Ellenőrző sor</t>
  </si>
  <si>
    <t xml:space="preserve">Munkaadókat terhelő járulékok és szociális hozzájárulási adó, </t>
  </si>
  <si>
    <t>Ellátottak pénzbeli juttatásai</t>
  </si>
  <si>
    <t>Egyéb működési célú kiadások</t>
  </si>
  <si>
    <t xml:space="preserve">Beruházások </t>
  </si>
  <si>
    <t>Egyéb felhalmozási célú támogatások</t>
  </si>
  <si>
    <t>Irányító szervtől finansz támogatás</t>
  </si>
  <si>
    <t>KIADÁSOK ÖSSZESEN:</t>
  </si>
  <si>
    <t>Működési célú támogatások államháztartáson belül</t>
  </si>
  <si>
    <t>Felhalmozási célú támogatások államháztartáson belülről</t>
  </si>
  <si>
    <t>Működési célú átvett pénzeszközök</t>
  </si>
  <si>
    <t>Felhalmozási célú átvett pénzeszközök</t>
  </si>
  <si>
    <t>Költségvetési bevételek</t>
  </si>
  <si>
    <t>Finanszírozási bevételek</t>
  </si>
  <si>
    <t>Költségvetési maradvány igénybevétele</t>
  </si>
  <si>
    <t>BEVÉTELEK ÖSSZESEN:</t>
  </si>
  <si>
    <t xml:space="preserve">   - Várpalotai TC Társulás</t>
  </si>
  <si>
    <t xml:space="preserve">  - ebből helyi önk-ától átvett kv-i mar-ból</t>
  </si>
  <si>
    <t>Kötelezően ellátandó feladatok</t>
  </si>
  <si>
    <t>Önként vállalt feladatok</t>
  </si>
  <si>
    <t>Államigazgatási feladatok</t>
  </si>
  <si>
    <t>9.a. melléklet</t>
  </si>
  <si>
    <t>9b. melléklet</t>
  </si>
  <si>
    <t>9c. melléklet</t>
  </si>
  <si>
    <t>Teljesítés 09.30</t>
  </si>
  <si>
    <t>ÖNK biztosítós Süni számítógép felújítás</t>
  </si>
  <si>
    <t>ÖNK biztosító Süni hűtőláda, nyomtató</t>
  </si>
  <si>
    <t>teljesítés 09.30</t>
  </si>
  <si>
    <t xml:space="preserve">2014. évi költségvetés </t>
  </si>
  <si>
    <t>1.a melléklet</t>
  </si>
  <si>
    <t xml:space="preserve">állami támogatások részletezése </t>
  </si>
  <si>
    <t>Önkormányzat</t>
  </si>
  <si>
    <t>Süni Óvoda</t>
  </si>
  <si>
    <t>Hétszínvirág</t>
  </si>
  <si>
    <t>Vilonyai Óvoda</t>
  </si>
  <si>
    <t>Családsegítő Kp</t>
  </si>
  <si>
    <t>Kontroll össz</t>
  </si>
  <si>
    <t>Rovatrend</t>
  </si>
  <si>
    <t>Forint</t>
  </si>
  <si>
    <t xml:space="preserve">Önkormányzatok működési támogatásai      </t>
  </si>
  <si>
    <t>1.)Helyi önkormányzatok működésének általános támogatása</t>
  </si>
  <si>
    <t>MUTATÓ</t>
  </si>
  <si>
    <t>Önkormányzati hivatal működésének támogatása</t>
  </si>
  <si>
    <t>Település üzemeltetés: zöldterület-gazdálkodás</t>
  </si>
  <si>
    <t xml:space="preserve">                                    közvilágítás fenntartása</t>
  </si>
  <si>
    <t xml:space="preserve">                                    köztemető fenntartással kapcs fel</t>
  </si>
  <si>
    <t xml:space="preserve">                                   közutak fenntartásának támog</t>
  </si>
  <si>
    <t>Egyéb kötelező önkormányzati feladatok</t>
  </si>
  <si>
    <t>2.)Települési önkorm. Egyes köznevelési feladatainak támoga</t>
  </si>
  <si>
    <t>óvodapedagógusok bértámogatása  8 hó</t>
  </si>
  <si>
    <t>óvodaped munkáját közvetlenül segítők bértámogatása  8 hó</t>
  </si>
  <si>
    <t>óvodapedagógusok bértámogatása  4 hó</t>
  </si>
  <si>
    <t>óvodaped munkáját közvetlenül segítők bértámogatása  4 hó</t>
  </si>
  <si>
    <t>óvodapedagógusok bértámog KIEGÉSZÍTÉS  3 hó</t>
  </si>
  <si>
    <t>Óvoda működtetési támogatás 8 hó</t>
  </si>
  <si>
    <t>Óvoda működtetési támogatás 4 hó</t>
  </si>
  <si>
    <t>3.) Tel önk szociális, gyermekjóléti és gyermekétk fel tám</t>
  </si>
  <si>
    <t>egyes jövedelempótló támogatások (havi leigénylés)</t>
  </si>
  <si>
    <t>gyermekétkeztetés szempontjából elismert dolgozók bértámog</t>
  </si>
  <si>
    <t xml:space="preserve">gyermekétkeztetés üzemeltetési támogatása  </t>
  </si>
  <si>
    <t>Hozzájárulás pénzbeli szociális ellátásokhoz</t>
  </si>
  <si>
    <t>Bölcsődei ellátás</t>
  </si>
  <si>
    <t>bölcsődei ellátás hátrányos helyzetű gyermek</t>
  </si>
  <si>
    <t>Családsegítés  B: 6118   Vi: 662 = 6780 fő</t>
  </si>
  <si>
    <t>gyermekjóléti szolgálat</t>
  </si>
  <si>
    <t>Családsegítés  Kiegészítő  támog.</t>
  </si>
  <si>
    <t xml:space="preserve">gyermekjóléti szolg. Kiegészítő  támog. 0-17 B: 1292   Vi: 128 </t>
  </si>
  <si>
    <t>szociális étkeztetés</t>
  </si>
  <si>
    <t>házi segítségnyújtás</t>
  </si>
  <si>
    <t>időskorúak nappali ellátása</t>
  </si>
  <si>
    <t>4.) Tel önk kulturális feladatainak támogatása</t>
  </si>
  <si>
    <t>könyvtári és közművelődési feladat tám Berhida: 6118 fő</t>
  </si>
  <si>
    <t>5.) Működési célú központosított tám</t>
  </si>
  <si>
    <t xml:space="preserve"> ebből külterületi lakos</t>
  </si>
  <si>
    <t xml:space="preserve"> ebből szerkezetátalakítási önk-ok köznevelési feladat tám.</t>
  </si>
  <si>
    <t xml:space="preserve">  ebből nyári gyermekétkeztetés</t>
  </si>
  <si>
    <t xml:space="preserve">  ebből e-útdíj</t>
  </si>
  <si>
    <t xml:space="preserve">  ebből 2013. év decemberi bérkompenzációra átvett</t>
  </si>
  <si>
    <t>6.) Kiegészítő támogatás működési célú</t>
  </si>
  <si>
    <t xml:space="preserve">   ebből 2014. évi bérkompenzáció</t>
  </si>
  <si>
    <t xml:space="preserve">  ebből ágazati pótlék</t>
  </si>
  <si>
    <t xml:space="preserve">7.) Felhalmozási célú központosított támogatás </t>
  </si>
  <si>
    <t xml:space="preserve">  ebből közművelődési érdekeltség növelő tám</t>
  </si>
  <si>
    <t xml:space="preserve">  ebből könyvtári érdekeltségnövelő tám</t>
  </si>
  <si>
    <t xml:space="preserve">  ebből 2013. évi beszámoló áhj elszámolás</t>
  </si>
  <si>
    <t xml:space="preserve">  ebből Gyermekvédelmi norm hj erzsébet utalvány</t>
  </si>
  <si>
    <t>ÖNK tervek(Hétszín, Műv Ház, Ady felúj, járda)</t>
  </si>
  <si>
    <t>ÖNK Ady E Ált Isk  internet hálózat bővítés</t>
  </si>
  <si>
    <t xml:space="preserve">ÖNK Rezeda - Orgona út kereszteződés áteresz </t>
  </si>
  <si>
    <t>ÖNK II. Rákóczi iskola tető felúj</t>
  </si>
  <si>
    <t>3.  melléklet</t>
  </si>
  <si>
    <t xml:space="preserve">Költségvetési szervek engedélyezett létszám kerete </t>
  </si>
  <si>
    <t>A</t>
  </si>
  <si>
    <t>H</t>
  </si>
  <si>
    <t>BEVÉTELI JOGCÍMEK</t>
  </si>
  <si>
    <t>Műv.ház</t>
  </si>
  <si>
    <t>TESZ, közf.</t>
  </si>
  <si>
    <t>Köz Önk.Hiv.</t>
  </si>
  <si>
    <t>Intézm.létszámkeret  fő:</t>
  </si>
  <si>
    <t>nyári diákmunka 07 hó</t>
  </si>
  <si>
    <t>nyári diákmunka 08 hó</t>
  </si>
  <si>
    <t>LÉTSZÁMKERET összesen:</t>
  </si>
  <si>
    <t xml:space="preserve">Önkormányzati létszámkeret </t>
  </si>
  <si>
    <t>a.) polgármester</t>
  </si>
  <si>
    <t>fő</t>
  </si>
  <si>
    <t>b.) alpolgármester</t>
  </si>
  <si>
    <t>c.) önkormányzati képviselők</t>
  </si>
  <si>
    <t>d.) védőnők</t>
  </si>
  <si>
    <t>Összesen:</t>
  </si>
  <si>
    <t xml:space="preserve"> + 6-8 órás közfoglalk létsz hosszú</t>
  </si>
  <si>
    <t xml:space="preserve">                 téli közfoglalkoztatás</t>
  </si>
  <si>
    <t>Kultúr  egyéb tárgyi eszköz besz szakkör</t>
  </si>
  <si>
    <t xml:space="preserve">Búzavirág népdalkör tiszt </t>
  </si>
  <si>
    <t xml:space="preserve">    Összefogással B E tisztd </t>
  </si>
  <si>
    <t>Óvodánkért Alapítvány</t>
  </si>
  <si>
    <t>1. melléklet</t>
  </si>
  <si>
    <t>2. melléklet</t>
  </si>
  <si>
    <t>a 19/2014( XI.21 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</si>
</sst>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_-* #,##0\ _F_t_-;\-* #,##0\ _F_t_-;_-* &quot;-&quot;??\ _F_t_-;_-@_-"/>
    <numFmt numFmtId="166" formatCode="[$-F800]dddd\,\ mmmm\ dd\,\ yyyy"/>
    <numFmt numFmtId="167" formatCode="0.0"/>
    <numFmt numFmtId="168" formatCode="\ ##########"/>
    <numFmt numFmtId="169" formatCode="0__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name val="Arial CE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family val="0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  <font>
      <b/>
      <sz val="10"/>
      <name val="Arial CE"/>
      <family val="0"/>
    </font>
    <font>
      <sz val="10"/>
      <color indexed="17"/>
      <name val="Arial CE"/>
      <family val="2"/>
    </font>
    <font>
      <sz val="10"/>
      <color indexed="14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4"/>
      <color theme="1"/>
      <name val="Times New Roman"/>
      <family val="1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/>
      <right/>
      <top style="thin">
        <color theme="0" tint="-0.149959996342659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ck"/>
      <top style="thick"/>
      <bottom style="thick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n"/>
      <right/>
      <top style="thick"/>
      <bottom style="thick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dashed">
        <color indexed="22"/>
      </top>
      <bottom style="dashed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dashed">
        <color indexed="22"/>
      </top>
      <bottom/>
    </border>
    <border>
      <left style="thin"/>
      <right style="thin"/>
      <top style="dashed">
        <color indexed="22"/>
      </top>
      <bottom/>
    </border>
    <border>
      <left/>
      <right style="thin"/>
      <top style="dashed">
        <color indexed="22"/>
      </top>
      <bottom/>
    </border>
    <border>
      <left style="thin"/>
      <right/>
      <top style="dashed">
        <color indexed="22"/>
      </top>
      <bottom/>
    </border>
    <border>
      <left style="thin"/>
      <right style="thin"/>
      <top style="thin">
        <color theme="0" tint="-0.24993999302387238"/>
      </top>
      <bottom style="medium"/>
    </border>
    <border>
      <left style="medium"/>
      <right/>
      <top/>
      <bottom style="dashed">
        <color indexed="22"/>
      </bottom>
    </border>
    <border>
      <left style="thin"/>
      <right style="thin"/>
      <top/>
      <bottom style="dashed">
        <color indexed="22"/>
      </bottom>
    </border>
    <border>
      <left/>
      <right style="thin"/>
      <top/>
      <bottom style="dashed">
        <color indexed="22"/>
      </bottom>
    </border>
    <border>
      <left style="thin"/>
      <right/>
      <top/>
      <bottom style="dashed">
        <color indexed="22"/>
      </bottom>
    </border>
    <border>
      <left style="medium"/>
      <right/>
      <top style="dashed">
        <color indexed="22"/>
      </top>
      <bottom style="dashed">
        <color indexed="22"/>
      </bottom>
    </border>
    <border>
      <left style="thin"/>
      <right style="thin"/>
      <top style="dashed">
        <color indexed="22"/>
      </top>
      <bottom style="dashed">
        <color indexed="22"/>
      </bottom>
    </border>
    <border>
      <left/>
      <right style="thin"/>
      <top style="dashed">
        <color indexed="22"/>
      </top>
      <bottom style="dashed">
        <color indexed="22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ck"/>
      <right style="thin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ck"/>
      <bottom style="thick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468">
    <xf numFmtId="0" fontId="0" fillId="0" borderId="0" xfId="0" applyFont="1" applyAlignment="1">
      <alignment/>
    </xf>
    <xf numFmtId="0" fontId="72" fillId="0" borderId="10" xfId="0" applyFont="1" applyBorder="1" applyAlignment="1">
      <alignment/>
    </xf>
    <xf numFmtId="0" fontId="2" fillId="0" borderId="0" xfId="77" applyFont="1">
      <alignment/>
      <protection/>
    </xf>
    <xf numFmtId="0" fontId="73" fillId="33" borderId="11" xfId="0" applyFont="1" applyFill="1" applyBorder="1" applyAlignment="1">
      <alignment/>
    </xf>
    <xf numFmtId="0" fontId="74" fillId="0" borderId="12" xfId="0" applyFont="1" applyBorder="1" applyAlignment="1">
      <alignment/>
    </xf>
    <xf numFmtId="0" fontId="74" fillId="0" borderId="0" xfId="0" applyFont="1" applyAlignment="1">
      <alignment/>
    </xf>
    <xf numFmtId="0" fontId="73" fillId="0" borderId="13" xfId="0" applyFont="1" applyBorder="1" applyAlignment="1">
      <alignment/>
    </xf>
    <xf numFmtId="0" fontId="3" fillId="0" borderId="0" xfId="77" applyFont="1">
      <alignment/>
      <protection/>
    </xf>
    <xf numFmtId="0" fontId="73" fillId="0" borderId="0" xfId="0" applyFont="1" applyBorder="1" applyAlignment="1">
      <alignment/>
    </xf>
    <xf numFmtId="0" fontId="75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/>
    </xf>
    <xf numFmtId="3" fontId="6" fillId="22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3" fontId="6" fillId="22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3" fontId="6" fillId="22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74" fillId="0" borderId="20" xfId="0" applyFont="1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74" fillId="0" borderId="14" xfId="0" applyFont="1" applyBorder="1" applyAlignment="1">
      <alignment/>
    </xf>
    <xf numFmtId="0" fontId="2" fillId="0" borderId="15" xfId="0" applyFont="1" applyFill="1" applyBorder="1" applyAlignment="1">
      <alignment horizontal="left" vertical="center"/>
    </xf>
    <xf numFmtId="165" fontId="74" fillId="10" borderId="14" xfId="40" applyNumberFormat="1" applyFont="1" applyFill="1" applyBorder="1" applyAlignment="1">
      <alignment/>
    </xf>
    <xf numFmtId="165" fontId="76" fillId="10" borderId="14" xfId="40" applyNumberFormat="1" applyFont="1" applyFill="1" applyBorder="1" applyAlignment="1">
      <alignment/>
    </xf>
    <xf numFmtId="165" fontId="74" fillId="0" borderId="14" xfId="40" applyNumberFormat="1" applyFont="1" applyBorder="1" applyAlignment="1">
      <alignment/>
    </xf>
    <xf numFmtId="165" fontId="76" fillId="0" borderId="14" xfId="40" applyNumberFormat="1" applyFont="1" applyBorder="1" applyAlignment="1">
      <alignment/>
    </xf>
    <xf numFmtId="165" fontId="77" fillId="0" borderId="14" xfId="40" applyNumberFormat="1" applyFont="1" applyBorder="1" applyAlignment="1">
      <alignment/>
    </xf>
    <xf numFmtId="0" fontId="0" fillId="0" borderId="0" xfId="68">
      <alignment/>
      <protection/>
    </xf>
    <xf numFmtId="0" fontId="72" fillId="0" borderId="10" xfId="68" applyFont="1" applyBorder="1">
      <alignment/>
      <protection/>
    </xf>
    <xf numFmtId="0" fontId="73" fillId="33" borderId="11" xfId="68" applyFont="1" applyFill="1" applyBorder="1">
      <alignment/>
      <protection/>
    </xf>
    <xf numFmtId="0" fontId="74" fillId="0" borderId="12" xfId="68" applyFont="1" applyBorder="1">
      <alignment/>
      <protection/>
    </xf>
    <xf numFmtId="0" fontId="74" fillId="0" borderId="0" xfId="68" applyFont="1">
      <alignment/>
      <protection/>
    </xf>
    <xf numFmtId="0" fontId="73" fillId="0" borderId="13" xfId="68" applyFont="1" applyBorder="1">
      <alignment/>
      <protection/>
    </xf>
    <xf numFmtId="0" fontId="73" fillId="0" borderId="0" xfId="68" applyFont="1" applyBorder="1">
      <alignment/>
      <protection/>
    </xf>
    <xf numFmtId="0" fontId="75" fillId="0" borderId="0" xfId="68" applyFont="1">
      <alignment/>
      <protection/>
    </xf>
    <xf numFmtId="164" fontId="4" fillId="0" borderId="14" xfId="68" applyNumberFormat="1" applyFont="1" applyFill="1" applyBorder="1" applyAlignment="1">
      <alignment horizontal="center" vertical="center" wrapText="1"/>
      <protection/>
    </xf>
    <xf numFmtId="0" fontId="4" fillId="0" borderId="14" xfId="68" applyFont="1" applyFill="1" applyBorder="1" applyAlignment="1">
      <alignment horizontal="center" vertical="center"/>
      <protection/>
    </xf>
    <xf numFmtId="0" fontId="4" fillId="0" borderId="14" xfId="68" applyFont="1" applyFill="1" applyBorder="1" applyAlignment="1">
      <alignment horizontal="center" vertical="center" wrapText="1"/>
      <protection/>
    </xf>
    <xf numFmtId="0" fontId="5" fillId="0" borderId="14" xfId="68" applyFont="1" applyBorder="1" applyAlignment="1">
      <alignment horizontal="center" vertical="center" wrapText="1"/>
      <protection/>
    </xf>
    <xf numFmtId="1" fontId="6" fillId="0" borderId="15" xfId="68" applyNumberFormat="1" applyFont="1" applyFill="1" applyBorder="1" applyAlignment="1">
      <alignment horizontal="center" vertical="center"/>
      <protection/>
    </xf>
    <xf numFmtId="0" fontId="6" fillId="0" borderId="15" xfId="68" applyFont="1" applyFill="1" applyBorder="1" applyAlignment="1">
      <alignment horizontal="center" vertical="center"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6" fillId="0" borderId="15" xfId="68" applyFont="1" applyFill="1" applyBorder="1" applyAlignment="1" quotePrefix="1">
      <alignment horizontal="center" vertical="center"/>
      <protection/>
    </xf>
    <xf numFmtId="0" fontId="6" fillId="0" borderId="15" xfId="68" applyFont="1" applyFill="1" applyBorder="1" applyAlignment="1">
      <alignment vertical="center" wrapText="1"/>
      <protection/>
    </xf>
    <xf numFmtId="0" fontId="6" fillId="0" borderId="15" xfId="68" applyFont="1" applyFill="1" applyBorder="1" applyAlignment="1">
      <alignment horizontal="left" vertical="center"/>
      <protection/>
    </xf>
    <xf numFmtId="3" fontId="6" fillId="22" borderId="14" xfId="68" applyNumberFormat="1" applyFont="1" applyFill="1" applyBorder="1" applyAlignment="1">
      <alignment horizontal="center" vertical="center"/>
      <protection/>
    </xf>
    <xf numFmtId="3" fontId="6" fillId="0" borderId="14" xfId="68" applyNumberFormat="1" applyFont="1" applyFill="1" applyBorder="1" applyAlignment="1">
      <alignment horizontal="center" vertical="center"/>
      <protection/>
    </xf>
    <xf numFmtId="0" fontId="6" fillId="0" borderId="15" xfId="68" applyFont="1" applyFill="1" applyBorder="1" applyAlignment="1">
      <alignment horizontal="left" vertical="center" wrapText="1"/>
      <protection/>
    </xf>
    <xf numFmtId="0" fontId="4" fillId="0" borderId="15" xfId="68" applyFont="1" applyFill="1" applyBorder="1" applyAlignment="1" quotePrefix="1">
      <alignment horizontal="center" vertical="center"/>
      <protection/>
    </xf>
    <xf numFmtId="0" fontId="4" fillId="0" borderId="15" xfId="68" applyFont="1" applyFill="1" applyBorder="1" applyAlignment="1">
      <alignment horizontal="left" vertical="center" wrapText="1"/>
      <protection/>
    </xf>
    <xf numFmtId="0" fontId="4" fillId="0" borderId="15" xfId="68" applyFont="1" applyFill="1" applyBorder="1" applyAlignment="1">
      <alignment horizontal="left" vertical="center"/>
      <protection/>
    </xf>
    <xf numFmtId="0" fontId="2" fillId="0" borderId="15" xfId="68" applyFont="1" applyFill="1" applyBorder="1" applyAlignment="1">
      <alignment horizontal="left" vertical="center" wrapText="1"/>
      <protection/>
    </xf>
    <xf numFmtId="0" fontId="6" fillId="34" borderId="15" xfId="68" applyFont="1" applyFill="1" applyBorder="1" applyAlignment="1">
      <alignment horizontal="left" vertical="center" wrapText="1"/>
      <protection/>
    </xf>
    <xf numFmtId="3" fontId="6" fillId="33" borderId="14" xfId="68" applyNumberFormat="1" applyFont="1" applyFill="1" applyBorder="1" applyAlignment="1">
      <alignment horizontal="center" vertical="center"/>
      <protection/>
    </xf>
    <xf numFmtId="0" fontId="5" fillId="0" borderId="15" xfId="68" applyFont="1" applyFill="1" applyBorder="1" applyAlignment="1">
      <alignment horizontal="left" vertical="center" wrapText="1"/>
      <protection/>
    </xf>
    <xf numFmtId="0" fontId="4" fillId="0" borderId="16" xfId="68" applyFont="1" applyFill="1" applyBorder="1" applyAlignment="1" quotePrefix="1">
      <alignment horizontal="center" vertical="center"/>
      <protection/>
    </xf>
    <xf numFmtId="0" fontId="4" fillId="0" borderId="16" xfId="68" applyFont="1" applyFill="1" applyBorder="1" applyAlignment="1">
      <alignment horizontal="left" vertical="center" wrapText="1"/>
      <protection/>
    </xf>
    <xf numFmtId="0" fontId="4" fillId="0" borderId="16" xfId="68" applyFont="1" applyFill="1" applyBorder="1" applyAlignment="1">
      <alignment horizontal="left" vertical="center"/>
      <protection/>
    </xf>
    <xf numFmtId="3" fontId="6" fillId="22" borderId="17" xfId="68" applyNumberFormat="1" applyFont="1" applyFill="1" applyBorder="1" applyAlignment="1">
      <alignment horizontal="center" vertical="center"/>
      <protection/>
    </xf>
    <xf numFmtId="0" fontId="4" fillId="0" borderId="18" xfId="68" applyFont="1" applyFill="1" applyBorder="1" applyAlignment="1" quotePrefix="1">
      <alignment horizontal="center" vertical="center"/>
      <protection/>
    </xf>
    <xf numFmtId="0" fontId="5" fillId="0" borderId="18" xfId="68" applyFont="1" applyFill="1" applyBorder="1" applyAlignment="1">
      <alignment horizontal="left" vertical="center" wrapText="1"/>
      <protection/>
    </xf>
    <xf numFmtId="0" fontId="4" fillId="0" borderId="18" xfId="68" applyFont="1" applyFill="1" applyBorder="1" applyAlignment="1">
      <alignment horizontal="left" vertical="center"/>
      <protection/>
    </xf>
    <xf numFmtId="3" fontId="6" fillId="22" borderId="18" xfId="68" applyNumberFormat="1" applyFont="1" applyFill="1" applyBorder="1" applyAlignment="1">
      <alignment horizontal="center" vertical="center"/>
      <protection/>
    </xf>
    <xf numFmtId="0" fontId="4" fillId="0" borderId="19" xfId="68" applyFont="1" applyFill="1" applyBorder="1" applyAlignment="1" quotePrefix="1">
      <alignment horizontal="center" vertical="center"/>
      <protection/>
    </xf>
    <xf numFmtId="0" fontId="5" fillId="0" borderId="19" xfId="68" applyFont="1" applyFill="1" applyBorder="1" applyAlignment="1">
      <alignment horizontal="left" vertical="center" wrapText="1"/>
      <protection/>
    </xf>
    <xf numFmtId="0" fontId="74" fillId="0" borderId="20" xfId="68" applyFont="1" applyBorder="1">
      <alignment/>
      <protection/>
    </xf>
    <xf numFmtId="0" fontId="5" fillId="0" borderId="15" xfId="68" applyFont="1" applyFill="1" applyBorder="1" applyAlignment="1">
      <alignment horizontal="left" vertical="center"/>
      <protection/>
    </xf>
    <xf numFmtId="0" fontId="74" fillId="0" borderId="14" xfId="68" applyFont="1" applyBorder="1">
      <alignment/>
      <protection/>
    </xf>
    <xf numFmtId="0" fontId="2" fillId="0" borderId="15" xfId="68" applyFont="1" applyFill="1" applyBorder="1" applyAlignment="1">
      <alignment horizontal="left" vertical="center"/>
      <protection/>
    </xf>
    <xf numFmtId="165" fontId="74" fillId="10" borderId="14" xfId="49" applyNumberFormat="1" applyFont="1" applyFill="1" applyBorder="1" applyAlignment="1">
      <alignment/>
    </xf>
    <xf numFmtId="165" fontId="76" fillId="10" borderId="14" xfId="49" applyNumberFormat="1" applyFont="1" applyFill="1" applyBorder="1" applyAlignment="1">
      <alignment/>
    </xf>
    <xf numFmtId="165" fontId="74" fillId="0" borderId="14" xfId="49" applyNumberFormat="1" applyFont="1" applyBorder="1" applyAlignment="1">
      <alignment/>
    </xf>
    <xf numFmtId="165" fontId="76" fillId="0" borderId="14" xfId="49" applyNumberFormat="1" applyFont="1" applyBorder="1" applyAlignment="1">
      <alignment/>
    </xf>
    <xf numFmtId="165" fontId="77" fillId="0" borderId="14" xfId="49" applyNumberFormat="1" applyFont="1" applyBorder="1" applyAlignment="1">
      <alignment/>
    </xf>
    <xf numFmtId="0" fontId="7" fillId="0" borderId="14" xfId="68" applyFont="1" applyFill="1" applyBorder="1" applyAlignment="1">
      <alignment horizontal="center" vertical="center"/>
      <protection/>
    </xf>
    <xf numFmtId="0" fontId="78" fillId="0" borderId="14" xfId="68" applyFont="1" applyBorder="1">
      <alignment/>
      <protection/>
    </xf>
    <xf numFmtId="3" fontId="4" fillId="22" borderId="14" xfId="68" applyNumberFormat="1" applyFont="1" applyFill="1" applyBorder="1" applyAlignment="1">
      <alignment horizontal="center" vertical="center"/>
      <protection/>
    </xf>
    <xf numFmtId="3" fontId="78" fillId="0" borderId="14" xfId="68" applyNumberFormat="1" applyFont="1" applyBorder="1">
      <alignment/>
      <protection/>
    </xf>
    <xf numFmtId="3" fontId="79" fillId="0" borderId="14" xfId="68" applyNumberFormat="1" applyFont="1" applyBorder="1">
      <alignment/>
      <protection/>
    </xf>
    <xf numFmtId="0" fontId="80" fillId="0" borderId="0" xfId="68" applyFont="1">
      <alignment/>
      <protection/>
    </xf>
    <xf numFmtId="3" fontId="0" fillId="0" borderId="0" xfId="68" applyNumberFormat="1">
      <alignment/>
      <protection/>
    </xf>
    <xf numFmtId="166" fontId="81" fillId="0" borderId="0" xfId="68" applyNumberFormat="1" applyFont="1" applyAlignment="1">
      <alignment horizontal="center"/>
      <protection/>
    </xf>
    <xf numFmtId="167" fontId="0" fillId="0" borderId="0" xfId="68" applyNumberFormat="1">
      <alignment/>
      <protection/>
    </xf>
    <xf numFmtId="0" fontId="2" fillId="0" borderId="0" xfId="76" applyFont="1">
      <alignment/>
      <protection/>
    </xf>
    <xf numFmtId="0" fontId="3" fillId="0" borderId="0" xfId="76" applyFont="1">
      <alignment/>
      <protection/>
    </xf>
    <xf numFmtId="164" fontId="4" fillId="0" borderId="15" xfId="0" applyNumberFormat="1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168" fontId="4" fillId="0" borderId="14" xfId="0" applyNumberFormat="1" applyFont="1" applyFill="1" applyBorder="1" applyAlignment="1">
      <alignment vertical="center"/>
    </xf>
    <xf numFmtId="3" fontId="4" fillId="22" borderId="14" xfId="0" applyNumberFormat="1" applyFont="1" applyFill="1" applyBorder="1" applyAlignment="1">
      <alignment horizontal="right" vertical="center"/>
    </xf>
    <xf numFmtId="168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3" fontId="6" fillId="22" borderId="14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vertical="center"/>
    </xf>
    <xf numFmtId="169" fontId="6" fillId="0" borderId="15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168" fontId="4" fillId="0" borderId="17" xfId="0" applyNumberFormat="1" applyFont="1" applyFill="1" applyBorder="1" applyAlignment="1">
      <alignment vertical="center"/>
    </xf>
    <xf numFmtId="3" fontId="4" fillId="22" borderId="17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168" fontId="4" fillId="0" borderId="21" xfId="0" applyNumberFormat="1" applyFont="1" applyFill="1" applyBorder="1" applyAlignment="1">
      <alignment vertical="center"/>
    </xf>
    <xf numFmtId="3" fontId="4" fillId="22" borderId="18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22" borderId="14" xfId="0" applyFill="1" applyBorder="1" applyAlignment="1">
      <alignment/>
    </xf>
    <xf numFmtId="0" fontId="5" fillId="0" borderId="16" xfId="0" applyFont="1" applyFill="1" applyBorder="1" applyAlignment="1">
      <alignment horizontal="left" vertical="center"/>
    </xf>
    <xf numFmtId="0" fontId="74" fillId="0" borderId="17" xfId="0" applyFont="1" applyBorder="1" applyAlignment="1">
      <alignment/>
    </xf>
    <xf numFmtId="0" fontId="0" fillId="22" borderId="17" xfId="0" applyFill="1" applyBorder="1" applyAlignment="1">
      <alignment/>
    </xf>
    <xf numFmtId="0" fontId="82" fillId="0" borderId="0" xfId="68" applyFont="1" applyBorder="1">
      <alignment/>
      <protection/>
    </xf>
    <xf numFmtId="0" fontId="10" fillId="0" borderId="0" xfId="77" applyFont="1">
      <alignment/>
      <protection/>
    </xf>
    <xf numFmtId="0" fontId="80" fillId="0" borderId="0" xfId="68" applyFont="1" applyBorder="1">
      <alignment/>
      <protection/>
    </xf>
    <xf numFmtId="0" fontId="73" fillId="33" borderId="0" xfId="68" applyFont="1" applyFill="1" applyBorder="1">
      <alignment/>
      <protection/>
    </xf>
    <xf numFmtId="0" fontId="72" fillId="10" borderId="14" xfId="68" applyFont="1" applyFill="1" applyBorder="1">
      <alignment/>
      <protection/>
    </xf>
    <xf numFmtId="0" fontId="80" fillId="10" borderId="14" xfId="68" applyFont="1" applyFill="1" applyBorder="1" applyAlignment="1">
      <alignment wrapText="1"/>
      <protection/>
    </xf>
    <xf numFmtId="0" fontId="80" fillId="10" borderId="14" xfId="68" applyFont="1" applyFill="1" applyBorder="1">
      <alignment/>
      <protection/>
    </xf>
    <xf numFmtId="0" fontId="80" fillId="0" borderId="14" xfId="68" applyFont="1" applyBorder="1">
      <alignment/>
      <protection/>
    </xf>
    <xf numFmtId="165" fontId="80" fillId="0" borderId="14" xfId="49" applyNumberFormat="1" applyFont="1" applyBorder="1" applyAlignment="1">
      <alignment/>
    </xf>
    <xf numFmtId="165" fontId="80" fillId="0" borderId="14" xfId="49" applyNumberFormat="1" applyFont="1" applyFill="1" applyBorder="1" applyAlignment="1">
      <alignment horizontal="right"/>
    </xf>
    <xf numFmtId="165" fontId="72" fillId="10" borderId="14" xfId="49" applyNumberFormat="1" applyFont="1" applyFill="1" applyBorder="1" applyAlignment="1">
      <alignment/>
    </xf>
    <xf numFmtId="0" fontId="8" fillId="0" borderId="0" xfId="73">
      <alignment/>
      <protection/>
    </xf>
    <xf numFmtId="0" fontId="10" fillId="0" borderId="14" xfId="78" applyFont="1" applyBorder="1">
      <alignment/>
      <protection/>
    </xf>
    <xf numFmtId="165" fontId="80" fillId="33" borderId="14" xfId="49" applyNumberFormat="1" applyFont="1" applyFill="1" applyBorder="1" applyAlignment="1">
      <alignment/>
    </xf>
    <xf numFmtId="164" fontId="4" fillId="0" borderId="15" xfId="68" applyNumberFormat="1" applyFont="1" applyFill="1" applyBorder="1" applyAlignment="1" quotePrefix="1">
      <alignment horizontal="center" vertical="center"/>
      <protection/>
    </xf>
    <xf numFmtId="0" fontId="4" fillId="0" borderId="15" xfId="68" applyFont="1" applyFill="1" applyBorder="1" applyAlignment="1">
      <alignment vertical="center" wrapText="1"/>
      <protection/>
    </xf>
    <xf numFmtId="168" fontId="4" fillId="0" borderId="14" xfId="68" applyNumberFormat="1" applyFont="1" applyFill="1" applyBorder="1" applyAlignment="1">
      <alignment vertical="center"/>
      <protection/>
    </xf>
    <xf numFmtId="3" fontId="4" fillId="22" borderId="14" xfId="68" applyNumberFormat="1" applyFont="1" applyFill="1" applyBorder="1" applyAlignment="1">
      <alignment horizontal="right" vertical="center"/>
      <protection/>
    </xf>
    <xf numFmtId="168" fontId="6" fillId="0" borderId="14" xfId="68" applyNumberFormat="1" applyFont="1" applyFill="1" applyBorder="1" applyAlignment="1">
      <alignment vertical="center"/>
      <protection/>
    </xf>
    <xf numFmtId="3" fontId="6" fillId="0" borderId="14" xfId="68" applyNumberFormat="1" applyFont="1" applyFill="1" applyBorder="1" applyAlignment="1">
      <alignment horizontal="right" vertical="center"/>
      <protection/>
    </xf>
    <xf numFmtId="0" fontId="2" fillId="34" borderId="15" xfId="68" applyFont="1" applyFill="1" applyBorder="1" applyAlignment="1">
      <alignment horizontal="left" vertical="center" wrapText="1"/>
      <protection/>
    </xf>
    <xf numFmtId="0" fontId="2" fillId="0" borderId="15" xfId="68" applyFont="1" applyFill="1" applyBorder="1" applyAlignment="1">
      <alignment vertical="center" wrapText="1"/>
      <protection/>
    </xf>
    <xf numFmtId="3" fontId="6" fillId="22" borderId="14" xfId="68" applyNumberFormat="1" applyFont="1" applyFill="1" applyBorder="1" applyAlignment="1">
      <alignment horizontal="right" vertical="center"/>
      <protection/>
    </xf>
    <xf numFmtId="164" fontId="6" fillId="0" borderId="15" xfId="68" applyNumberFormat="1" applyFont="1" applyFill="1" applyBorder="1" applyAlignment="1" quotePrefix="1">
      <alignment horizontal="center" vertical="center"/>
      <protection/>
    </xf>
    <xf numFmtId="0" fontId="2" fillId="0" borderId="15" xfId="68" applyFont="1" applyFill="1" applyBorder="1" applyAlignment="1">
      <alignment vertical="center"/>
      <protection/>
    </xf>
    <xf numFmtId="169" fontId="6" fillId="0" borderId="15" xfId="68" applyNumberFormat="1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 wrapText="1"/>
      <protection/>
    </xf>
    <xf numFmtId="168" fontId="4" fillId="0" borderId="17" xfId="68" applyNumberFormat="1" applyFont="1" applyFill="1" applyBorder="1" applyAlignment="1">
      <alignment vertical="center"/>
      <protection/>
    </xf>
    <xf numFmtId="3" fontId="4" fillId="22" borderId="17" xfId="68" applyNumberFormat="1" applyFont="1" applyFill="1" applyBorder="1" applyAlignment="1">
      <alignment horizontal="right" vertical="center"/>
      <protection/>
    </xf>
    <xf numFmtId="0" fontId="4" fillId="0" borderId="21" xfId="68" applyFont="1" applyFill="1" applyBorder="1" applyAlignment="1">
      <alignment horizontal="left" vertical="center"/>
      <protection/>
    </xf>
    <xf numFmtId="168" fontId="4" fillId="0" borderId="21" xfId="68" applyNumberFormat="1" applyFont="1" applyFill="1" applyBorder="1" applyAlignment="1">
      <alignment vertical="center"/>
      <protection/>
    </xf>
    <xf numFmtId="3" fontId="4" fillId="22" borderId="18" xfId="68" applyNumberFormat="1" applyFont="1" applyFill="1" applyBorder="1" applyAlignment="1">
      <alignment horizontal="right" vertical="center"/>
      <protection/>
    </xf>
    <xf numFmtId="0" fontId="0" fillId="0" borderId="20" xfId="68" applyBorder="1">
      <alignment/>
      <protection/>
    </xf>
    <xf numFmtId="0" fontId="0" fillId="0" borderId="14" xfId="68" applyBorder="1">
      <alignment/>
      <protection/>
    </xf>
    <xf numFmtId="0" fontId="0" fillId="22" borderId="14" xfId="68" applyFill="1" applyBorder="1">
      <alignment/>
      <protection/>
    </xf>
    <xf numFmtId="0" fontId="5" fillId="0" borderId="16" xfId="68" applyFont="1" applyFill="1" applyBorder="1" applyAlignment="1">
      <alignment horizontal="left" vertical="center"/>
      <protection/>
    </xf>
    <xf numFmtId="0" fontId="74" fillId="0" borderId="17" xfId="68" applyFont="1" applyBorder="1">
      <alignment/>
      <protection/>
    </xf>
    <xf numFmtId="0" fontId="0" fillId="22" borderId="17" xfId="68" applyFill="1" applyBorder="1">
      <alignment/>
      <protection/>
    </xf>
    <xf numFmtId="0" fontId="5" fillId="0" borderId="18" xfId="68" applyFont="1" applyFill="1" applyBorder="1" applyAlignment="1">
      <alignment horizontal="left" vertical="center"/>
      <protection/>
    </xf>
    <xf numFmtId="0" fontId="0" fillId="0" borderId="18" xfId="68" applyBorder="1">
      <alignment/>
      <protection/>
    </xf>
    <xf numFmtId="3" fontId="0" fillId="0" borderId="18" xfId="68" applyNumberFormat="1" applyBorder="1">
      <alignment/>
      <protection/>
    </xf>
    <xf numFmtId="0" fontId="5" fillId="0" borderId="0" xfId="68" applyFont="1" applyFill="1" applyBorder="1" applyAlignment="1">
      <alignment horizontal="left" vertical="center"/>
      <protection/>
    </xf>
    <xf numFmtId="14" fontId="81" fillId="0" borderId="0" xfId="68" applyNumberFormat="1" applyFont="1" applyAlignment="1">
      <alignment horizontal="center"/>
      <protection/>
    </xf>
    <xf numFmtId="0" fontId="83" fillId="0" borderId="0" xfId="68" applyFont="1">
      <alignment/>
      <protection/>
    </xf>
    <xf numFmtId="0" fontId="2" fillId="0" borderId="0" xfId="70">
      <alignment/>
      <protection/>
    </xf>
    <xf numFmtId="0" fontId="5" fillId="0" borderId="0" xfId="70" applyFont="1" applyAlignment="1">
      <alignment horizontal="left"/>
      <protection/>
    </xf>
    <xf numFmtId="0" fontId="5" fillId="0" borderId="0" xfId="70" applyFont="1">
      <alignment/>
      <protection/>
    </xf>
    <xf numFmtId="0" fontId="3" fillId="0" borderId="0" xfId="70" applyFont="1">
      <alignment/>
      <protection/>
    </xf>
    <xf numFmtId="0" fontId="8" fillId="0" borderId="0" xfId="79" applyBorder="1">
      <alignment/>
      <protection/>
    </xf>
    <xf numFmtId="0" fontId="2" fillId="35" borderId="22" xfId="70" applyFill="1" applyBorder="1">
      <alignment/>
      <protection/>
    </xf>
    <xf numFmtId="0" fontId="2" fillId="0" borderId="22" xfId="70" applyBorder="1">
      <alignment/>
      <protection/>
    </xf>
    <xf numFmtId="0" fontId="2" fillId="0" borderId="22" xfId="70" applyFont="1" applyBorder="1">
      <alignment/>
      <protection/>
    </xf>
    <xf numFmtId="0" fontId="2" fillId="35" borderId="14" xfId="70" applyFill="1" applyBorder="1">
      <alignment/>
      <protection/>
    </xf>
    <xf numFmtId="0" fontId="2" fillId="0" borderId="20" xfId="70" applyBorder="1">
      <alignment/>
      <protection/>
    </xf>
    <xf numFmtId="0" fontId="2" fillId="0" borderId="22" xfId="70" applyFill="1" applyBorder="1">
      <alignment/>
      <protection/>
    </xf>
    <xf numFmtId="0" fontId="2" fillId="36" borderId="14" xfId="70" applyFill="1" applyBorder="1">
      <alignment/>
      <protection/>
    </xf>
    <xf numFmtId="0" fontId="2" fillId="0" borderId="0" xfId="70" applyBorder="1">
      <alignment/>
      <protection/>
    </xf>
    <xf numFmtId="0" fontId="2" fillId="0" borderId="0" xfId="71">
      <alignment/>
      <protection/>
    </xf>
    <xf numFmtId="0" fontId="5" fillId="0" borderId="0" xfId="70" applyFont="1" applyAlignment="1">
      <alignment horizontal="center"/>
      <protection/>
    </xf>
    <xf numFmtId="0" fontId="2" fillId="33" borderId="0" xfId="71" applyFill="1">
      <alignment/>
      <protection/>
    </xf>
    <xf numFmtId="0" fontId="2" fillId="33" borderId="0" xfId="71" applyFill="1" applyAlignment="1">
      <alignment/>
      <protection/>
    </xf>
    <xf numFmtId="0" fontId="5" fillId="33" borderId="23" xfId="71" applyFont="1" applyFill="1" applyBorder="1" applyAlignment="1">
      <alignment horizontal="center" vertical="center"/>
      <protection/>
    </xf>
    <xf numFmtId="0" fontId="2" fillId="0" borderId="24" xfId="71" applyBorder="1">
      <alignment/>
      <protection/>
    </xf>
    <xf numFmtId="0" fontId="2" fillId="0" borderId="25" xfId="71" applyBorder="1">
      <alignment/>
      <protection/>
    </xf>
    <xf numFmtId="3" fontId="2" fillId="33" borderId="26" xfId="71" applyNumberFormat="1" applyFill="1" applyBorder="1" applyAlignment="1">
      <alignment horizontal="right" vertical="center"/>
      <protection/>
    </xf>
    <xf numFmtId="3" fontId="5" fillId="33" borderId="27" xfId="71" applyNumberFormat="1" applyFont="1" applyFill="1" applyBorder="1" applyAlignment="1">
      <alignment horizontal="center" vertical="center"/>
      <protection/>
    </xf>
    <xf numFmtId="0" fontId="2" fillId="0" borderId="15" xfId="71" applyBorder="1" applyAlignment="1">
      <alignment horizontal="left" vertical="center"/>
      <protection/>
    </xf>
    <xf numFmtId="0" fontId="2" fillId="0" borderId="15" xfId="71" applyFont="1" applyBorder="1" applyAlignment="1">
      <alignment horizontal="left" vertical="center"/>
      <protection/>
    </xf>
    <xf numFmtId="3" fontId="5" fillId="33" borderId="26" xfId="71" applyNumberFormat="1" applyFont="1" applyFill="1" applyBorder="1" applyAlignment="1">
      <alignment horizontal="right" vertical="center"/>
      <protection/>
    </xf>
    <xf numFmtId="0" fontId="5" fillId="0" borderId="21" xfId="71" applyFont="1" applyBorder="1" applyAlignment="1">
      <alignment horizontal="left" vertical="center"/>
      <protection/>
    </xf>
    <xf numFmtId="0" fontId="5" fillId="0" borderId="28" xfId="71" applyFont="1" applyBorder="1">
      <alignment/>
      <protection/>
    </xf>
    <xf numFmtId="0" fontId="5" fillId="0" borderId="29" xfId="71" applyFont="1" applyBorder="1">
      <alignment/>
      <protection/>
    </xf>
    <xf numFmtId="3" fontId="5" fillId="33" borderId="30" xfId="71" applyNumberFormat="1" applyFont="1" applyFill="1" applyBorder="1" applyAlignment="1">
      <alignment horizontal="right" vertical="center"/>
      <protection/>
    </xf>
    <xf numFmtId="3" fontId="5" fillId="33" borderId="23" xfId="71" applyNumberFormat="1" applyFont="1" applyFill="1" applyBorder="1">
      <alignment/>
      <protection/>
    </xf>
    <xf numFmtId="3" fontId="2" fillId="33" borderId="31" xfId="71" applyNumberFormat="1" applyFill="1" applyBorder="1">
      <alignment/>
      <protection/>
    </xf>
    <xf numFmtId="3" fontId="2" fillId="33" borderId="32" xfId="71" applyNumberFormat="1" applyFill="1" applyBorder="1" applyAlignment="1">
      <alignment horizontal="right" vertical="center"/>
      <protection/>
    </xf>
    <xf numFmtId="0" fontId="2" fillId="0" borderId="33" xfId="71" applyBorder="1" applyAlignment="1">
      <alignment horizontal="left" vertical="center"/>
      <protection/>
    </xf>
    <xf numFmtId="0" fontId="2" fillId="0" borderId="0" xfId="71" applyBorder="1" applyAlignment="1">
      <alignment horizontal="left" vertical="center"/>
      <protection/>
    </xf>
    <xf numFmtId="0" fontId="2" fillId="0" borderId="34" xfId="71" applyBorder="1" applyAlignment="1">
      <alignment horizontal="left" vertical="center"/>
      <protection/>
    </xf>
    <xf numFmtId="3" fontId="2" fillId="33" borderId="27" xfId="71" applyNumberFormat="1" applyFill="1" applyBorder="1" applyAlignment="1">
      <alignment horizontal="right" vertical="center"/>
      <protection/>
    </xf>
    <xf numFmtId="0" fontId="2" fillId="0" borderId="16" xfId="71" applyBorder="1" applyAlignment="1">
      <alignment horizontal="left" vertical="center"/>
      <protection/>
    </xf>
    <xf numFmtId="0" fontId="2" fillId="0" borderId="35" xfId="71" applyBorder="1" applyAlignment="1">
      <alignment horizontal="left" vertical="center"/>
      <protection/>
    </xf>
    <xf numFmtId="0" fontId="2" fillId="0" borderId="36" xfId="71" applyBorder="1" applyAlignment="1">
      <alignment horizontal="left" vertical="center"/>
      <protection/>
    </xf>
    <xf numFmtId="3" fontId="2" fillId="33" borderId="31" xfId="71" applyNumberFormat="1" applyFill="1" applyBorder="1" applyAlignment="1">
      <alignment horizontal="right" vertical="center"/>
      <protection/>
    </xf>
    <xf numFmtId="3" fontId="2" fillId="33" borderId="32" xfId="71" applyNumberFormat="1" applyFill="1" applyBorder="1">
      <alignment/>
      <protection/>
    </xf>
    <xf numFmtId="0" fontId="8" fillId="0" borderId="0" xfId="79">
      <alignment/>
      <protection/>
    </xf>
    <xf numFmtId="0" fontId="16" fillId="0" borderId="0" xfId="79" applyFont="1">
      <alignment/>
      <protection/>
    </xf>
    <xf numFmtId="0" fontId="16" fillId="0" borderId="0" xfId="79" applyFont="1" applyAlignment="1">
      <alignment horizontal="left"/>
      <protection/>
    </xf>
    <xf numFmtId="0" fontId="2" fillId="0" borderId="0" xfId="75" applyFont="1">
      <alignment/>
      <protection/>
    </xf>
    <xf numFmtId="0" fontId="3" fillId="0" borderId="0" xfId="75" applyFont="1">
      <alignment/>
      <protection/>
    </xf>
    <xf numFmtId="0" fontId="8" fillId="0" borderId="0" xfId="79" applyFont="1">
      <alignment/>
      <protection/>
    </xf>
    <xf numFmtId="0" fontId="8" fillId="36" borderId="16" xfId="79" applyFill="1" applyBorder="1">
      <alignment/>
      <protection/>
    </xf>
    <xf numFmtId="0" fontId="16" fillId="36" borderId="17" xfId="79" applyFont="1" applyFill="1" applyBorder="1">
      <alignment/>
      <protection/>
    </xf>
    <xf numFmtId="0" fontId="8" fillId="36" borderId="19" xfId="79" applyFill="1" applyBorder="1">
      <alignment/>
      <protection/>
    </xf>
    <xf numFmtId="0" fontId="16" fillId="36" borderId="20" xfId="79" applyFont="1" applyFill="1" applyBorder="1">
      <alignment/>
      <protection/>
    </xf>
    <xf numFmtId="0" fontId="8" fillId="35" borderId="15" xfId="79" applyFill="1" applyBorder="1">
      <alignment/>
      <protection/>
    </xf>
    <xf numFmtId="0" fontId="8" fillId="35" borderId="14" xfId="79" applyFill="1" applyBorder="1">
      <alignment/>
      <protection/>
    </xf>
    <xf numFmtId="0" fontId="8" fillId="0" borderId="33" xfId="79" applyBorder="1">
      <alignment/>
      <protection/>
    </xf>
    <xf numFmtId="0" fontId="8" fillId="0" borderId="22" xfId="79" applyFont="1" applyBorder="1">
      <alignment/>
      <protection/>
    </xf>
    <xf numFmtId="9" fontId="8" fillId="0" borderId="22" xfId="79" applyNumberFormat="1" applyFont="1" applyBorder="1" applyAlignment="1">
      <alignment horizontal="left"/>
      <protection/>
    </xf>
    <xf numFmtId="0" fontId="17" fillId="0" borderId="0" xfId="79" applyFont="1">
      <alignment/>
      <protection/>
    </xf>
    <xf numFmtId="0" fontId="8" fillId="0" borderId="22" xfId="79" applyBorder="1">
      <alignment/>
      <protection/>
    </xf>
    <xf numFmtId="0" fontId="18" fillId="0" borderId="0" xfId="79" applyFont="1">
      <alignment/>
      <protection/>
    </xf>
    <xf numFmtId="0" fontId="8" fillId="0" borderId="34" xfId="79" applyBorder="1">
      <alignment/>
      <protection/>
    </xf>
    <xf numFmtId="0" fontId="8" fillId="0" borderId="19" xfId="79" applyBorder="1">
      <alignment/>
      <protection/>
    </xf>
    <xf numFmtId="0" fontId="8" fillId="0" borderId="20" xfId="79" applyBorder="1">
      <alignment/>
      <protection/>
    </xf>
    <xf numFmtId="0" fontId="8" fillId="0" borderId="20" xfId="79" applyFont="1" applyBorder="1">
      <alignment/>
      <protection/>
    </xf>
    <xf numFmtId="0" fontId="8" fillId="0" borderId="0" xfId="79" applyFill="1" applyBorder="1">
      <alignment/>
      <protection/>
    </xf>
    <xf numFmtId="0" fontId="8" fillId="0" borderId="33" xfId="79" applyFill="1" applyBorder="1">
      <alignment/>
      <protection/>
    </xf>
    <xf numFmtId="0" fontId="2" fillId="0" borderId="0" xfId="66">
      <alignment/>
      <protection/>
    </xf>
    <xf numFmtId="0" fontId="19" fillId="0" borderId="0" xfId="66" applyFont="1">
      <alignment/>
      <protection/>
    </xf>
    <xf numFmtId="0" fontId="5" fillId="0" borderId="0" xfId="66" applyFont="1">
      <alignment/>
      <protection/>
    </xf>
    <xf numFmtId="0" fontId="20" fillId="0" borderId="0" xfId="66" applyFont="1">
      <alignment/>
      <protection/>
    </xf>
    <xf numFmtId="0" fontId="2" fillId="0" borderId="0" xfId="66" applyAlignment="1">
      <alignment horizontal="center"/>
      <protection/>
    </xf>
    <xf numFmtId="0" fontId="20" fillId="10" borderId="14" xfId="66" applyFont="1" applyFill="1" applyBorder="1">
      <alignment/>
      <protection/>
    </xf>
    <xf numFmtId="0" fontId="19" fillId="10" borderId="14" xfId="66" applyFont="1" applyFill="1" applyBorder="1">
      <alignment/>
      <protection/>
    </xf>
    <xf numFmtId="0" fontId="19" fillId="10" borderId="22" xfId="66" applyFont="1" applyFill="1" applyBorder="1">
      <alignment/>
      <protection/>
    </xf>
    <xf numFmtId="0" fontId="19" fillId="0" borderId="14" xfId="66" applyFont="1" applyBorder="1" applyAlignment="1">
      <alignment horizontal="justify" wrapText="1"/>
      <protection/>
    </xf>
    <xf numFmtId="165" fontId="19" fillId="0" borderId="14" xfId="44" applyNumberFormat="1" applyFont="1" applyBorder="1" applyAlignment="1">
      <alignment horizontal="right" wrapText="1"/>
    </xf>
    <xf numFmtId="1" fontId="19" fillId="0" borderId="14" xfId="66" applyNumberFormat="1" applyFont="1" applyBorder="1">
      <alignment/>
      <protection/>
    </xf>
    <xf numFmtId="1" fontId="2" fillId="0" borderId="0" xfId="66" applyNumberFormat="1" applyFont="1">
      <alignment/>
      <protection/>
    </xf>
    <xf numFmtId="0" fontId="19" fillId="0" borderId="14" xfId="66" applyFont="1" applyFill="1" applyBorder="1" applyAlignment="1">
      <alignment horizontal="justify" wrapText="1"/>
      <protection/>
    </xf>
    <xf numFmtId="165" fontId="19" fillId="0" borderId="14" xfId="44" applyNumberFormat="1" applyFont="1" applyFill="1" applyBorder="1" applyAlignment="1">
      <alignment horizontal="right" wrapText="1"/>
    </xf>
    <xf numFmtId="0" fontId="20" fillId="11" borderId="14" xfId="66" applyFont="1" applyFill="1" applyBorder="1" applyAlignment="1">
      <alignment horizontal="justify" wrapText="1"/>
      <protection/>
    </xf>
    <xf numFmtId="165" fontId="19" fillId="11" borderId="14" xfId="44" applyNumberFormat="1" applyFont="1" applyFill="1" applyBorder="1" applyAlignment="1">
      <alignment horizontal="right" wrapText="1"/>
    </xf>
    <xf numFmtId="0" fontId="20" fillId="11" borderId="14" xfId="66" applyFont="1" applyFill="1" applyBorder="1" applyAlignment="1">
      <alignment wrapText="1"/>
      <protection/>
    </xf>
    <xf numFmtId="165" fontId="20" fillId="11" borderId="14" xfId="44" applyNumberFormat="1" applyFont="1" applyFill="1" applyBorder="1" applyAlignment="1">
      <alignment horizontal="right" wrapText="1"/>
    </xf>
    <xf numFmtId="1" fontId="2" fillId="0" borderId="0" xfId="66" applyNumberFormat="1">
      <alignment/>
      <protection/>
    </xf>
    <xf numFmtId="0" fontId="19" fillId="0" borderId="14" xfId="66" applyFont="1" applyBorder="1" applyAlignment="1">
      <alignment wrapText="1"/>
      <protection/>
    </xf>
    <xf numFmtId="165" fontId="20" fillId="0" borderId="14" xfId="44" applyNumberFormat="1" applyFont="1" applyBorder="1" applyAlignment="1">
      <alignment horizontal="right" wrapText="1"/>
    </xf>
    <xf numFmtId="0" fontId="20" fillId="10" borderId="14" xfId="66" applyFont="1" applyFill="1" applyBorder="1" applyAlignment="1">
      <alignment wrapText="1"/>
      <protection/>
    </xf>
    <xf numFmtId="165" fontId="20" fillId="10" borderId="14" xfId="44" applyNumberFormat="1" applyFont="1" applyFill="1" applyBorder="1" applyAlignment="1">
      <alignment horizontal="right" wrapText="1"/>
    </xf>
    <xf numFmtId="0" fontId="19" fillId="0" borderId="14" xfId="66" applyFont="1" applyFill="1" applyBorder="1" applyAlignment="1">
      <alignment wrapText="1"/>
      <protection/>
    </xf>
    <xf numFmtId="169" fontId="11" fillId="0" borderId="14" xfId="80" applyNumberFormat="1" applyFont="1" applyFill="1" applyBorder="1" applyAlignment="1">
      <alignment horizontal="left" vertical="center" wrapText="1"/>
      <protection/>
    </xf>
    <xf numFmtId="165" fontId="11" fillId="0" borderId="14" xfId="44" applyNumberFormat="1" applyFont="1" applyFill="1" applyBorder="1" applyAlignment="1">
      <alignment horizontal="right" vertical="center" wrapText="1"/>
    </xf>
    <xf numFmtId="0" fontId="16" fillId="0" borderId="0" xfId="79" applyFont="1" applyFill="1" applyBorder="1">
      <alignment/>
      <protection/>
    </xf>
    <xf numFmtId="169" fontId="21" fillId="11" borderId="14" xfId="80" applyNumberFormat="1" applyFont="1" applyFill="1" applyBorder="1" applyAlignment="1">
      <alignment horizontal="left" vertical="center" wrapText="1"/>
      <protection/>
    </xf>
    <xf numFmtId="165" fontId="21" fillId="11" borderId="14" xfId="44" applyNumberFormat="1" applyFont="1" applyFill="1" applyBorder="1" applyAlignment="1">
      <alignment horizontal="right" vertical="center" wrapText="1"/>
    </xf>
    <xf numFmtId="1" fontId="5" fillId="0" borderId="0" xfId="66" applyNumberFormat="1" applyFont="1">
      <alignment/>
      <protection/>
    </xf>
    <xf numFmtId="0" fontId="8" fillId="0" borderId="0" xfId="79" applyFont="1" applyFill="1" applyBorder="1">
      <alignment/>
      <protection/>
    </xf>
    <xf numFmtId="165" fontId="19" fillId="33" borderId="14" xfId="44" applyNumberFormat="1" applyFont="1" applyFill="1" applyBorder="1" applyAlignment="1">
      <alignment horizontal="right" wrapText="1"/>
    </xf>
    <xf numFmtId="0" fontId="2" fillId="0" borderId="0" xfId="66" applyFont="1">
      <alignment/>
      <protection/>
    </xf>
    <xf numFmtId="165" fontId="21" fillId="0" borderId="14" xfId="44" applyNumberFormat="1" applyFont="1" applyFill="1" applyBorder="1" applyAlignment="1">
      <alignment horizontal="right" vertical="center" wrapText="1"/>
    </xf>
    <xf numFmtId="169" fontId="21" fillId="10" borderId="14" xfId="80" applyNumberFormat="1" applyFont="1" applyFill="1" applyBorder="1" applyAlignment="1">
      <alignment horizontal="left" vertical="center" wrapText="1"/>
      <protection/>
    </xf>
    <xf numFmtId="165" fontId="21" fillId="10" borderId="14" xfId="44" applyNumberFormat="1" applyFont="1" applyFill="1" applyBorder="1" applyAlignment="1">
      <alignment horizontal="right" vertical="center" wrapText="1"/>
    </xf>
    <xf numFmtId="3" fontId="0" fillId="13" borderId="37" xfId="0" applyNumberFormat="1" applyFill="1" applyBorder="1" applyAlignment="1">
      <alignment/>
    </xf>
    <xf numFmtId="3" fontId="4" fillId="13" borderId="38" xfId="0" applyNumberFormat="1" applyFont="1" applyFill="1" applyBorder="1" applyAlignment="1">
      <alignment horizontal="right" vertical="center"/>
    </xf>
    <xf numFmtId="0" fontId="0" fillId="13" borderId="37" xfId="0" applyFill="1" applyBorder="1" applyAlignment="1">
      <alignment/>
    </xf>
    <xf numFmtId="0" fontId="5" fillId="13" borderId="37" xfId="0" applyFont="1" applyFill="1" applyBorder="1" applyAlignment="1">
      <alignment horizontal="left" vertical="center"/>
    </xf>
    <xf numFmtId="164" fontId="6" fillId="13" borderId="39" xfId="0" applyNumberFormat="1" applyFont="1" applyFill="1" applyBorder="1" applyAlignment="1" quotePrefix="1">
      <alignment horizontal="center" vertical="center"/>
    </xf>
    <xf numFmtId="3" fontId="78" fillId="13" borderId="38" xfId="0" applyNumberFormat="1" applyFont="1" applyFill="1" applyBorder="1" applyAlignment="1">
      <alignment/>
    </xf>
    <xf numFmtId="3" fontId="79" fillId="13" borderId="38" xfId="0" applyNumberFormat="1" applyFont="1" applyFill="1" applyBorder="1" applyAlignment="1">
      <alignment/>
    </xf>
    <xf numFmtId="3" fontId="4" fillId="13" borderId="38" xfId="0" applyNumberFormat="1" applyFont="1" applyFill="1" applyBorder="1" applyAlignment="1">
      <alignment horizontal="center" vertical="center"/>
    </xf>
    <xf numFmtId="0" fontId="78" fillId="13" borderId="38" xfId="0" applyFont="1" applyFill="1" applyBorder="1" applyAlignment="1">
      <alignment/>
    </xf>
    <xf numFmtId="0" fontId="7" fillId="0" borderId="38" xfId="0" applyFont="1" applyFill="1" applyBorder="1" applyAlignment="1">
      <alignment horizontal="center" vertical="center"/>
    </xf>
    <xf numFmtId="0" fontId="2" fillId="0" borderId="24" xfId="71" applyBorder="1" applyAlignment="1">
      <alignment horizontal="left" vertical="center"/>
      <protection/>
    </xf>
    <xf numFmtId="0" fontId="2" fillId="0" borderId="25" xfId="71" applyBorder="1" applyAlignment="1">
      <alignment horizontal="left" vertical="center"/>
      <protection/>
    </xf>
    <xf numFmtId="0" fontId="22" fillId="0" borderId="0" xfId="64" applyFont="1">
      <alignment/>
      <protection/>
    </xf>
    <xf numFmtId="0" fontId="23" fillId="0" borderId="0" xfId="64" applyFont="1" applyAlignment="1">
      <alignment/>
      <protection/>
    </xf>
    <xf numFmtId="0" fontId="9" fillId="0" borderId="0" xfId="64" applyAlignment="1">
      <alignment/>
      <protection/>
    </xf>
    <xf numFmtId="0" fontId="9" fillId="0" borderId="0" xfId="64">
      <alignment/>
      <protection/>
    </xf>
    <xf numFmtId="0" fontId="10" fillId="0" borderId="0" xfId="64" applyFont="1" applyAlignment="1">
      <alignment horizontal="center"/>
      <protection/>
    </xf>
    <xf numFmtId="0" fontId="16" fillId="0" borderId="0" xfId="81" applyFont="1">
      <alignment/>
      <protection/>
    </xf>
    <xf numFmtId="0" fontId="9" fillId="0" borderId="0" xfId="64" applyProtection="1">
      <alignment/>
      <protection locked="0"/>
    </xf>
    <xf numFmtId="0" fontId="24" fillId="0" borderId="16" xfId="64" applyFont="1" applyBorder="1">
      <alignment/>
      <protection/>
    </xf>
    <xf numFmtId="0" fontId="24" fillId="0" borderId="17" xfId="64" applyFont="1" applyBorder="1">
      <alignment/>
      <protection/>
    </xf>
    <xf numFmtId="0" fontId="24" fillId="0" borderId="35" xfId="64" applyFont="1" applyBorder="1">
      <alignment/>
      <protection/>
    </xf>
    <xf numFmtId="0" fontId="9" fillId="0" borderId="17" xfId="64" applyBorder="1" applyAlignment="1">
      <alignment horizontal="center"/>
      <protection/>
    </xf>
    <xf numFmtId="0" fontId="24" fillId="0" borderId="40" xfId="64" applyFont="1" applyBorder="1">
      <alignment/>
      <protection/>
    </xf>
    <xf numFmtId="0" fontId="24" fillId="0" borderId="41" xfId="64" applyFont="1" applyBorder="1">
      <alignment/>
      <protection/>
    </xf>
    <xf numFmtId="0" fontId="9" fillId="0" borderId="42" xfId="64" applyBorder="1">
      <alignment/>
      <protection/>
    </xf>
    <xf numFmtId="0" fontId="9" fillId="33" borderId="43" xfId="64" applyFill="1" applyBorder="1">
      <alignment/>
      <protection/>
    </xf>
    <xf numFmtId="3" fontId="24" fillId="10" borderId="43" xfId="43" applyNumberFormat="1" applyFont="1" applyFill="1" applyBorder="1" applyAlignment="1" applyProtection="1">
      <alignment/>
      <protection/>
    </xf>
    <xf numFmtId="3" fontId="24" fillId="10" borderId="32" xfId="43" applyNumberFormat="1" applyFont="1" applyFill="1" applyBorder="1" applyAlignment="1" applyProtection="1">
      <alignment/>
      <protection/>
    </xf>
    <xf numFmtId="3" fontId="24" fillId="10" borderId="28" xfId="43" applyNumberFormat="1" applyFont="1" applyFill="1" applyBorder="1" applyAlignment="1" applyProtection="1">
      <alignment/>
      <protection/>
    </xf>
    <xf numFmtId="0" fontId="24" fillId="0" borderId="44" xfId="64" applyFont="1" applyBorder="1">
      <alignment/>
      <protection/>
    </xf>
    <xf numFmtId="0" fontId="24" fillId="0" borderId="45" xfId="64" applyFont="1" applyBorder="1">
      <alignment/>
      <protection/>
    </xf>
    <xf numFmtId="0" fontId="9" fillId="0" borderId="46" xfId="64" applyBorder="1">
      <alignment/>
      <protection/>
    </xf>
    <xf numFmtId="0" fontId="9" fillId="37" borderId="47" xfId="64" applyFont="1" applyFill="1" applyBorder="1">
      <alignment/>
      <protection/>
    </xf>
    <xf numFmtId="3" fontId="24" fillId="10" borderId="48" xfId="43" applyNumberFormat="1" applyFont="1" applyFill="1" applyBorder="1" applyAlignment="1" applyProtection="1">
      <alignment/>
      <protection/>
    </xf>
    <xf numFmtId="3" fontId="24" fillId="10" borderId="30" xfId="43" applyNumberFormat="1" applyFont="1" applyFill="1" applyBorder="1" applyAlignment="1" applyProtection="1">
      <alignment/>
      <protection/>
    </xf>
    <xf numFmtId="0" fontId="25" fillId="0" borderId="33" xfId="74" applyFont="1" applyFill="1" applyBorder="1">
      <alignment/>
      <protection/>
    </xf>
    <xf numFmtId="0" fontId="25" fillId="0" borderId="22" xfId="74" applyFont="1" applyFill="1" applyBorder="1">
      <alignment/>
      <protection/>
    </xf>
    <xf numFmtId="165" fontId="19" fillId="0" borderId="34" xfId="43" applyNumberFormat="1" applyFont="1" applyFill="1" applyBorder="1" applyAlignment="1" applyProtection="1">
      <alignment/>
      <protection/>
    </xf>
    <xf numFmtId="0" fontId="9" fillId="0" borderId="33" xfId="64" applyFill="1" applyBorder="1">
      <alignment/>
      <protection/>
    </xf>
    <xf numFmtId="3" fontId="9" fillId="37" borderId="49" xfId="43" applyNumberFormat="1" applyFill="1" applyBorder="1" applyAlignment="1" applyProtection="1">
      <alignment/>
      <protection/>
    </xf>
    <xf numFmtId="3" fontId="9" fillId="37" borderId="50" xfId="43" applyNumberFormat="1" applyFill="1" applyBorder="1" applyAlignment="1" applyProtection="1">
      <alignment/>
      <protection/>
    </xf>
    <xf numFmtId="3" fontId="9" fillId="37" borderId="50" xfId="43" applyNumberFormat="1" applyFont="1" applyFill="1" applyBorder="1" applyAlignment="1" applyProtection="1">
      <alignment/>
      <protection/>
    </xf>
    <xf numFmtId="3" fontId="9" fillId="0" borderId="0" xfId="64" applyNumberFormat="1">
      <alignment/>
      <protection/>
    </xf>
    <xf numFmtId="3" fontId="9" fillId="37" borderId="22" xfId="43" applyNumberFormat="1" applyFill="1" applyBorder="1" applyAlignment="1" applyProtection="1">
      <alignment/>
      <protection/>
    </xf>
    <xf numFmtId="3" fontId="9" fillId="37" borderId="51" xfId="43" applyNumberFormat="1" applyFill="1" applyBorder="1" applyAlignment="1" applyProtection="1">
      <alignment/>
      <protection/>
    </xf>
    <xf numFmtId="3" fontId="9" fillId="37" borderId="51" xfId="43" applyNumberFormat="1" applyFont="1" applyFill="1" applyBorder="1" applyAlignment="1" applyProtection="1">
      <alignment/>
      <protection/>
    </xf>
    <xf numFmtId="0" fontId="25" fillId="0" borderId="52" xfId="64" applyFont="1" applyFill="1" applyBorder="1">
      <alignment/>
      <protection/>
    </xf>
    <xf numFmtId="0" fontId="25" fillId="0" borderId="22" xfId="64" applyFont="1" applyFill="1" applyBorder="1">
      <alignment/>
      <protection/>
    </xf>
    <xf numFmtId="3" fontId="9" fillId="37" borderId="53" xfId="43" applyNumberFormat="1" applyFill="1" applyBorder="1" applyAlignment="1" applyProtection="1">
      <alignment/>
      <protection/>
    </xf>
    <xf numFmtId="165" fontId="9" fillId="0" borderId="0" xfId="43" applyNumberFormat="1" applyFont="1" applyFill="1" applyBorder="1" applyAlignment="1" applyProtection="1">
      <alignment/>
      <protection/>
    </xf>
    <xf numFmtId="3" fontId="25" fillId="37" borderId="54" xfId="43" applyNumberFormat="1" applyFont="1" applyFill="1" applyBorder="1" applyAlignment="1" applyProtection="1">
      <alignment/>
      <protection/>
    </xf>
    <xf numFmtId="3" fontId="25" fillId="37" borderId="53" xfId="43" applyNumberFormat="1" applyFont="1" applyFill="1" applyBorder="1" applyAlignment="1" applyProtection="1">
      <alignment/>
      <protection/>
    </xf>
    <xf numFmtId="3" fontId="9" fillId="37" borderId="53" xfId="43" applyNumberFormat="1" applyFont="1" applyFill="1" applyBorder="1" applyAlignment="1" applyProtection="1">
      <alignment/>
      <protection/>
    </xf>
    <xf numFmtId="0" fontId="24" fillId="0" borderId="55" xfId="64" applyFont="1" applyFill="1" applyBorder="1">
      <alignment/>
      <protection/>
    </xf>
    <xf numFmtId="0" fontId="24" fillId="0" borderId="56" xfId="64" applyFont="1" applyFill="1" applyBorder="1">
      <alignment/>
      <protection/>
    </xf>
    <xf numFmtId="165" fontId="24" fillId="0" borderId="28" xfId="43" applyNumberFormat="1" applyFont="1" applyFill="1" applyBorder="1" applyAlignment="1" applyProtection="1">
      <alignment/>
      <protection/>
    </xf>
    <xf numFmtId="0" fontId="24" fillId="0" borderId="21" xfId="64" applyFont="1" applyFill="1" applyBorder="1" applyProtection="1">
      <alignment/>
      <protection locked="0"/>
    </xf>
    <xf numFmtId="0" fontId="9" fillId="0" borderId="57" xfId="64" applyFont="1" applyFill="1" applyBorder="1">
      <alignment/>
      <protection/>
    </xf>
    <xf numFmtId="0" fontId="9" fillId="0" borderId="22" xfId="64" applyFont="1" applyFill="1" applyBorder="1">
      <alignment/>
      <protection/>
    </xf>
    <xf numFmtId="0" fontId="9" fillId="0" borderId="33" xfId="64" applyFill="1" applyBorder="1" applyProtection="1">
      <alignment/>
      <protection locked="0"/>
    </xf>
    <xf numFmtId="165" fontId="19" fillId="37" borderId="22" xfId="43" applyNumberFormat="1" applyFont="1" applyFill="1" applyBorder="1" applyAlignment="1">
      <alignment/>
    </xf>
    <xf numFmtId="165" fontId="19" fillId="37" borderId="50" xfId="43" applyNumberFormat="1" applyFont="1" applyFill="1" applyBorder="1" applyAlignment="1">
      <alignment/>
    </xf>
    <xf numFmtId="165" fontId="9" fillId="37" borderId="50" xfId="43" applyNumberFormat="1" applyFont="1" applyFill="1" applyBorder="1" applyAlignment="1">
      <alignment/>
    </xf>
    <xf numFmtId="0" fontId="9" fillId="0" borderId="58" xfId="64" applyFont="1" applyFill="1" applyBorder="1">
      <alignment/>
      <protection/>
    </xf>
    <xf numFmtId="0" fontId="9" fillId="0" borderId="59" xfId="64" applyFont="1" applyFill="1" applyBorder="1">
      <alignment/>
      <protection/>
    </xf>
    <xf numFmtId="165" fontId="19" fillId="0" borderId="60" xfId="43" applyNumberFormat="1" applyFont="1" applyFill="1" applyBorder="1" applyAlignment="1" applyProtection="1">
      <alignment/>
      <protection/>
    </xf>
    <xf numFmtId="0" fontId="9" fillId="0" borderId="61" xfId="64" applyFill="1" applyBorder="1" applyProtection="1">
      <alignment/>
      <protection locked="0"/>
    </xf>
    <xf numFmtId="165" fontId="19" fillId="37" borderId="51" xfId="43" applyNumberFormat="1" applyFont="1" applyFill="1" applyBorder="1" applyAlignment="1">
      <alignment/>
    </xf>
    <xf numFmtId="165" fontId="9" fillId="37" borderId="51" xfId="43" applyNumberFormat="1" applyFont="1" applyFill="1" applyBorder="1" applyAlignment="1">
      <alignment/>
    </xf>
    <xf numFmtId="165" fontId="19" fillId="37" borderId="62" xfId="43" applyNumberFormat="1" applyFont="1" applyFill="1" applyBorder="1" applyAlignment="1">
      <alignment/>
    </xf>
    <xf numFmtId="165" fontId="9" fillId="37" borderId="62" xfId="43" applyNumberFormat="1" applyFont="1" applyFill="1" applyBorder="1" applyAlignment="1">
      <alignment/>
    </xf>
    <xf numFmtId="165" fontId="20" fillId="0" borderId="29" xfId="43" applyNumberFormat="1" applyFont="1" applyFill="1" applyBorder="1" applyAlignment="1" applyProtection="1">
      <alignment/>
      <protection/>
    </xf>
    <xf numFmtId="165" fontId="26" fillId="10" borderId="30" xfId="43" applyNumberFormat="1" applyFont="1" applyFill="1" applyBorder="1" applyAlignment="1">
      <alignment/>
    </xf>
    <xf numFmtId="165" fontId="24" fillId="10" borderId="30" xfId="43" applyNumberFormat="1" applyFont="1" applyFill="1" applyBorder="1" applyAlignment="1">
      <alignment/>
    </xf>
    <xf numFmtId="165" fontId="27" fillId="10" borderId="30" xfId="43" applyNumberFormat="1" applyFont="1" applyFill="1" applyBorder="1" applyAlignment="1">
      <alignment/>
    </xf>
    <xf numFmtId="0" fontId="24" fillId="0" borderId="0" xfId="64" applyFont="1">
      <alignment/>
      <protection/>
    </xf>
    <xf numFmtId="0" fontId="9" fillId="0" borderId="63" xfId="64" applyFont="1" applyFill="1" applyBorder="1">
      <alignment/>
      <protection/>
    </xf>
    <xf numFmtId="0" fontId="9" fillId="0" borderId="64" xfId="64" applyFont="1" applyFill="1" applyBorder="1">
      <alignment/>
      <protection/>
    </xf>
    <xf numFmtId="165" fontId="19" fillId="0" borderId="65" xfId="43" applyNumberFormat="1" applyFont="1" applyFill="1" applyBorder="1" applyAlignment="1" applyProtection="1">
      <alignment/>
      <protection/>
    </xf>
    <xf numFmtId="0" fontId="9" fillId="0" borderId="66" xfId="64" applyFill="1" applyBorder="1" applyProtection="1">
      <alignment/>
      <protection locked="0"/>
    </xf>
    <xf numFmtId="165" fontId="9" fillId="37" borderId="22" xfId="43" applyNumberFormat="1" applyFont="1" applyFill="1" applyBorder="1" applyAlignment="1">
      <alignment/>
    </xf>
    <xf numFmtId="0" fontId="9" fillId="0" borderId="67" xfId="64" applyFont="1" applyFill="1" applyBorder="1">
      <alignment/>
      <protection/>
    </xf>
    <xf numFmtId="0" fontId="9" fillId="0" borderId="68" xfId="64" applyFont="1" applyFill="1" applyBorder="1">
      <alignment/>
      <protection/>
    </xf>
    <xf numFmtId="165" fontId="19" fillId="0" borderId="69" xfId="43" applyNumberFormat="1" applyFont="1" applyFill="1" applyBorder="1" applyAlignment="1" applyProtection="1">
      <alignment/>
      <protection/>
    </xf>
    <xf numFmtId="0" fontId="9" fillId="0" borderId="52" xfId="64" applyFill="1" applyBorder="1" applyProtection="1">
      <alignment/>
      <protection locked="0"/>
    </xf>
    <xf numFmtId="165" fontId="19" fillId="37" borderId="0" xfId="43" applyNumberFormat="1" applyFont="1" applyFill="1" applyBorder="1" applyAlignment="1">
      <alignment/>
    </xf>
    <xf numFmtId="165" fontId="19" fillId="37" borderId="70" xfId="43" applyNumberFormat="1" applyFont="1" applyFill="1" applyBorder="1" applyAlignment="1">
      <alignment/>
    </xf>
    <xf numFmtId="165" fontId="9" fillId="37" borderId="70" xfId="43" applyNumberFormat="1" applyFont="1" applyFill="1" applyBorder="1" applyAlignment="1">
      <alignment/>
    </xf>
    <xf numFmtId="0" fontId="9" fillId="0" borderId="33" xfId="64" applyBorder="1">
      <alignment/>
      <protection/>
    </xf>
    <xf numFmtId="0" fontId="24" fillId="0" borderId="21" xfId="64" applyFont="1" applyBorder="1">
      <alignment/>
      <protection/>
    </xf>
    <xf numFmtId="165" fontId="20" fillId="10" borderId="30" xfId="43" applyNumberFormat="1" applyFont="1" applyFill="1" applyBorder="1" applyAlignment="1">
      <alignment/>
    </xf>
    <xf numFmtId="0" fontId="9" fillId="0" borderId="22" xfId="64" applyBorder="1">
      <alignment/>
      <protection/>
    </xf>
    <xf numFmtId="0" fontId="24" fillId="0" borderId="71" xfId="64" applyFont="1" applyFill="1" applyBorder="1">
      <alignment/>
      <protection/>
    </xf>
    <xf numFmtId="0" fontId="24" fillId="0" borderId="49" xfId="64" applyFont="1" applyFill="1" applyBorder="1">
      <alignment/>
      <protection/>
    </xf>
    <xf numFmtId="165" fontId="20" fillId="0" borderId="72" xfId="43" applyNumberFormat="1" applyFont="1" applyFill="1" applyBorder="1" applyAlignment="1" applyProtection="1">
      <alignment/>
      <protection/>
    </xf>
    <xf numFmtId="0" fontId="24" fillId="0" borderId="49" xfId="64" applyFont="1" applyBorder="1">
      <alignment/>
      <protection/>
    </xf>
    <xf numFmtId="165" fontId="20" fillId="10" borderId="49" xfId="43" applyNumberFormat="1" applyFont="1" applyFill="1" applyBorder="1" applyAlignment="1">
      <alignment/>
    </xf>
    <xf numFmtId="165" fontId="24" fillId="10" borderId="49" xfId="43" applyNumberFormat="1" applyFont="1" applyFill="1" applyBorder="1" applyAlignment="1">
      <alignment/>
    </xf>
    <xf numFmtId="0" fontId="24" fillId="0" borderId="17" xfId="64" applyFont="1" applyFill="1" applyBorder="1">
      <alignment/>
      <protection/>
    </xf>
    <xf numFmtId="165" fontId="20" fillId="0" borderId="17" xfId="43" applyNumberFormat="1" applyFont="1" applyFill="1" applyBorder="1" applyAlignment="1" applyProtection="1">
      <alignment/>
      <protection/>
    </xf>
    <xf numFmtId="165" fontId="19" fillId="33" borderId="17" xfId="43" applyNumberFormat="1" applyFont="1" applyFill="1" applyBorder="1" applyAlignment="1">
      <alignment/>
    </xf>
    <xf numFmtId="165" fontId="9" fillId="33" borderId="17" xfId="43" applyNumberFormat="1" applyFont="1" applyFill="1" applyBorder="1" applyAlignment="1">
      <alignment/>
    </xf>
    <xf numFmtId="0" fontId="24" fillId="0" borderId="22" xfId="64" applyFont="1" applyFill="1" applyBorder="1">
      <alignment/>
      <protection/>
    </xf>
    <xf numFmtId="165" fontId="20" fillId="0" borderId="22" xfId="43" applyNumberFormat="1" applyFont="1" applyFill="1" applyBorder="1" applyAlignment="1" applyProtection="1">
      <alignment/>
      <protection/>
    </xf>
    <xf numFmtId="0" fontId="24" fillId="0" borderId="22" xfId="64" applyFont="1" applyBorder="1">
      <alignment/>
      <protection/>
    </xf>
    <xf numFmtId="165" fontId="19" fillId="33" borderId="22" xfId="43" applyNumberFormat="1" applyFont="1" applyFill="1" applyBorder="1" applyAlignment="1">
      <alignment/>
    </xf>
    <xf numFmtId="165" fontId="9" fillId="33" borderId="22" xfId="43" applyNumberFormat="1" applyFont="1" applyFill="1" applyBorder="1" applyAlignment="1">
      <alignment/>
    </xf>
    <xf numFmtId="165" fontId="9" fillId="0" borderId="22" xfId="40" applyNumberFormat="1" applyFont="1" applyBorder="1" applyAlignment="1">
      <alignment/>
    </xf>
    <xf numFmtId="0" fontId="9" fillId="0" borderId="22" xfId="64" applyFont="1" applyBorder="1">
      <alignment/>
      <protection/>
    </xf>
    <xf numFmtId="0" fontId="9" fillId="0" borderId="20" xfId="64" applyBorder="1">
      <alignment/>
      <protection/>
    </xf>
    <xf numFmtId="165" fontId="9" fillId="0" borderId="20" xfId="40" applyNumberFormat="1" applyFont="1" applyBorder="1" applyAlignment="1">
      <alignment/>
    </xf>
    <xf numFmtId="0" fontId="24" fillId="0" borderId="14" xfId="64" applyFont="1" applyBorder="1">
      <alignment/>
      <protection/>
    </xf>
    <xf numFmtId="165" fontId="24" fillId="0" borderId="14" xfId="40" applyNumberFormat="1" applyFont="1" applyBorder="1" applyAlignment="1">
      <alignment/>
    </xf>
    <xf numFmtId="3" fontId="9" fillId="0" borderId="14" xfId="64" applyNumberFormat="1" applyBorder="1">
      <alignment/>
      <protection/>
    </xf>
    <xf numFmtId="0" fontId="24" fillId="0" borderId="73" xfId="64" applyFont="1" applyBorder="1">
      <alignment/>
      <protection/>
    </xf>
    <xf numFmtId="165" fontId="24" fillId="0" borderId="41" xfId="64" applyNumberFormat="1" applyFont="1" applyBorder="1">
      <alignment/>
      <protection/>
    </xf>
    <xf numFmtId="165" fontId="24" fillId="0" borderId="32" xfId="64" applyNumberFormat="1" applyFont="1" applyBorder="1">
      <alignment/>
      <protection/>
    </xf>
    <xf numFmtId="3" fontId="9" fillId="0" borderId="74" xfId="64" applyNumberFormat="1" applyBorder="1">
      <alignment/>
      <protection/>
    </xf>
    <xf numFmtId="0" fontId="3" fillId="0" borderId="0" xfId="66" applyFont="1">
      <alignment/>
      <protection/>
    </xf>
    <xf numFmtId="0" fontId="13" fillId="0" borderId="0" xfId="66" applyFont="1">
      <alignment/>
      <protection/>
    </xf>
    <xf numFmtId="0" fontId="28" fillId="0" borderId="0" xfId="66" applyFont="1">
      <alignment/>
      <protection/>
    </xf>
    <xf numFmtId="0" fontId="29" fillId="0" borderId="0" xfId="66" applyFont="1">
      <alignment/>
      <protection/>
    </xf>
    <xf numFmtId="0" fontId="2" fillId="0" borderId="0" xfId="66" applyFont="1" applyAlignment="1">
      <alignment horizontal="left"/>
      <protection/>
    </xf>
    <xf numFmtId="0" fontId="29" fillId="36" borderId="14" xfId="66" applyFont="1" applyFill="1" applyBorder="1">
      <alignment/>
      <protection/>
    </xf>
    <xf numFmtId="0" fontId="29" fillId="0" borderId="75" xfId="66" applyFont="1" applyBorder="1">
      <alignment/>
      <protection/>
    </xf>
    <xf numFmtId="0" fontId="29" fillId="0" borderId="22" xfId="66" applyFont="1" applyBorder="1">
      <alignment/>
      <protection/>
    </xf>
    <xf numFmtId="0" fontId="29" fillId="0" borderId="22" xfId="66" applyFont="1" applyFill="1" applyBorder="1">
      <alignment/>
      <protection/>
    </xf>
    <xf numFmtId="0" fontId="29" fillId="36" borderId="76" xfId="66" applyFont="1" applyFill="1" applyBorder="1">
      <alignment/>
      <protection/>
    </xf>
    <xf numFmtId="0" fontId="29" fillId="36" borderId="56" xfId="66" applyFont="1" applyFill="1" applyBorder="1">
      <alignment/>
      <protection/>
    </xf>
    <xf numFmtId="0" fontId="2" fillId="0" borderId="0" xfId="66" applyFill="1">
      <alignment/>
      <protection/>
    </xf>
    <xf numFmtId="0" fontId="29" fillId="0" borderId="45" xfId="66" applyFont="1" applyBorder="1">
      <alignment/>
      <protection/>
    </xf>
    <xf numFmtId="0" fontId="29" fillId="0" borderId="14" xfId="66" applyFont="1" applyBorder="1">
      <alignment/>
      <protection/>
    </xf>
    <xf numFmtId="0" fontId="29" fillId="0" borderId="77" xfId="66" applyFont="1" applyBorder="1">
      <alignment/>
      <protection/>
    </xf>
    <xf numFmtId="0" fontId="2" fillId="0" borderId="0" xfId="0" applyFont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78" fillId="0" borderId="14" xfId="0" applyFont="1" applyBorder="1" applyAlignment="1">
      <alignment/>
    </xf>
    <xf numFmtId="3" fontId="4" fillId="22" borderId="14" xfId="0" applyNumberFormat="1" applyFont="1" applyFill="1" applyBorder="1" applyAlignment="1">
      <alignment horizontal="center" vertical="center"/>
    </xf>
    <xf numFmtId="3" fontId="78" fillId="0" borderId="14" xfId="0" applyNumberFormat="1" applyFont="1" applyBorder="1" applyAlignment="1">
      <alignment/>
    </xf>
    <xf numFmtId="3" fontId="79" fillId="0" borderId="14" xfId="0" applyNumberFormat="1" applyFont="1" applyBorder="1" applyAlignment="1">
      <alignment/>
    </xf>
    <xf numFmtId="0" fontId="8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2" fillId="36" borderId="14" xfId="70" applyFill="1" applyBorder="1" applyAlignment="1">
      <alignment horizontal="center"/>
      <protection/>
    </xf>
    <xf numFmtId="0" fontId="2" fillId="0" borderId="15" xfId="71" applyBorder="1" applyAlignment="1">
      <alignment horizontal="center" vertical="center"/>
      <protection/>
    </xf>
    <xf numFmtId="0" fontId="2" fillId="0" borderId="24" xfId="71" applyBorder="1">
      <alignment/>
      <protection/>
    </xf>
    <xf numFmtId="0" fontId="2" fillId="0" borderId="25" xfId="71" applyBorder="1">
      <alignment/>
      <protection/>
    </xf>
    <xf numFmtId="0" fontId="5" fillId="0" borderId="78" xfId="71" applyFont="1" applyBorder="1" applyAlignment="1">
      <alignment horizontal="center" vertical="center"/>
      <protection/>
    </xf>
    <xf numFmtId="0" fontId="5" fillId="0" borderId="46" xfId="71" applyFont="1" applyBorder="1" applyAlignment="1">
      <alignment horizontal="center" vertical="center"/>
      <protection/>
    </xf>
    <xf numFmtId="0" fontId="5" fillId="38" borderId="79" xfId="71" applyFont="1" applyFill="1" applyBorder="1" applyAlignment="1">
      <alignment horizontal="center" vertical="center" wrapText="1"/>
      <protection/>
    </xf>
    <xf numFmtId="0" fontId="2" fillId="0" borderId="80" xfId="71" applyBorder="1">
      <alignment/>
      <protection/>
    </xf>
    <xf numFmtId="0" fontId="2" fillId="0" borderId="81" xfId="71" applyBorder="1">
      <alignment/>
      <protection/>
    </xf>
    <xf numFmtId="0" fontId="2" fillId="0" borderId="15" xfId="71" applyBorder="1" applyAlignment="1">
      <alignment horizontal="left" vertical="center"/>
      <protection/>
    </xf>
    <xf numFmtId="0" fontId="3" fillId="0" borderId="15" xfId="71" applyFont="1" applyBorder="1" applyAlignment="1">
      <alignment horizontal="center" vertical="center" wrapText="1"/>
      <protection/>
    </xf>
    <xf numFmtId="0" fontId="2" fillId="35" borderId="15" xfId="71" applyFill="1" applyBorder="1" applyAlignment="1">
      <alignment horizontal="center" vertical="center"/>
      <protection/>
    </xf>
    <xf numFmtId="0" fontId="2" fillId="0" borderId="82" xfId="71" applyBorder="1" applyAlignment="1">
      <alignment horizontal="center" vertical="center"/>
      <protection/>
    </xf>
    <xf numFmtId="0" fontId="2" fillId="0" borderId="83" xfId="71" applyBorder="1">
      <alignment/>
      <protection/>
    </xf>
    <xf numFmtId="0" fontId="2" fillId="0" borderId="84" xfId="71" applyBorder="1">
      <alignment/>
      <protection/>
    </xf>
    <xf numFmtId="0" fontId="2" fillId="0" borderId="21" xfId="71" applyBorder="1" applyAlignment="1">
      <alignment horizontal="center" vertical="center"/>
      <protection/>
    </xf>
    <xf numFmtId="0" fontId="2" fillId="0" borderId="28" xfId="71" applyBorder="1">
      <alignment/>
      <protection/>
    </xf>
    <xf numFmtId="0" fontId="2" fillId="0" borderId="29" xfId="71" applyBorder="1">
      <alignment/>
      <protection/>
    </xf>
    <xf numFmtId="0" fontId="2" fillId="0" borderId="46" xfId="71" applyBorder="1" applyAlignment="1">
      <alignment horizontal="right" vertical="center"/>
      <protection/>
    </xf>
    <xf numFmtId="0" fontId="5" fillId="36" borderId="79" xfId="71" applyFont="1" applyFill="1" applyBorder="1" applyAlignment="1">
      <alignment horizontal="left" vertical="center"/>
      <protection/>
    </xf>
    <xf numFmtId="0" fontId="5" fillId="0" borderId="15" xfId="71" applyFont="1" applyFill="1" applyBorder="1" applyAlignment="1">
      <alignment horizontal="left" vertical="center"/>
      <protection/>
    </xf>
    <xf numFmtId="0" fontId="2" fillId="0" borderId="24" xfId="71" applyFill="1" applyBorder="1" applyAlignment="1">
      <alignment/>
      <protection/>
    </xf>
    <xf numFmtId="0" fontId="2" fillId="0" borderId="25" xfId="71" applyFill="1" applyBorder="1" applyAlignment="1">
      <alignment/>
      <protection/>
    </xf>
    <xf numFmtId="0" fontId="2" fillId="0" borderId="15" xfId="71" applyFont="1" applyBorder="1" applyAlignment="1">
      <alignment horizontal="left" vertical="center"/>
      <protection/>
    </xf>
    <xf numFmtId="0" fontId="5" fillId="0" borderId="15" xfId="71" applyFont="1" applyBorder="1" applyAlignment="1">
      <alignment horizontal="left" vertical="center"/>
      <protection/>
    </xf>
    <xf numFmtId="0" fontId="2" fillId="0" borderId="24" xfId="71" applyBorder="1" applyAlignment="1">
      <alignment/>
      <protection/>
    </xf>
    <xf numFmtId="0" fontId="2" fillId="0" borderId="25" xfId="71" applyBorder="1" applyAlignment="1">
      <alignment/>
      <protection/>
    </xf>
    <xf numFmtId="0" fontId="2" fillId="0" borderId="15" xfId="71" applyBorder="1" applyAlignment="1">
      <alignment horizontal="left" vertical="center" wrapText="1"/>
      <protection/>
    </xf>
    <xf numFmtId="0" fontId="2" fillId="0" borderId="24" xfId="71" applyBorder="1" applyAlignment="1">
      <alignment wrapText="1"/>
      <protection/>
    </xf>
    <xf numFmtId="0" fontId="2" fillId="0" borderId="25" xfId="71" applyBorder="1" applyAlignment="1">
      <alignment wrapText="1"/>
      <protection/>
    </xf>
    <xf numFmtId="0" fontId="2" fillId="0" borderId="24" xfId="71" applyBorder="1" applyAlignment="1">
      <alignment horizontal="left" vertical="center"/>
      <protection/>
    </xf>
    <xf numFmtId="0" fontId="2" fillId="0" borderId="25" xfId="71" applyBorder="1" applyAlignment="1">
      <alignment horizontal="left" vertical="center"/>
      <protection/>
    </xf>
    <xf numFmtId="0" fontId="15" fillId="0" borderId="0" xfId="71" applyFont="1" applyBorder="1" applyAlignment="1">
      <alignment horizontal="center"/>
      <protection/>
    </xf>
    <xf numFmtId="0" fontId="5" fillId="0" borderId="19" xfId="71" applyFont="1" applyBorder="1" applyAlignment="1">
      <alignment horizontal="left" vertical="center"/>
      <protection/>
    </xf>
    <xf numFmtId="0" fontId="5" fillId="0" borderId="85" xfId="71" applyFont="1" applyBorder="1">
      <alignment/>
      <protection/>
    </xf>
    <xf numFmtId="0" fontId="5" fillId="0" borderId="86" xfId="71" applyFont="1" applyBorder="1">
      <alignment/>
      <protection/>
    </xf>
    <xf numFmtId="0" fontId="2" fillId="35" borderId="16" xfId="71" applyFill="1" applyBorder="1" applyAlignment="1">
      <alignment horizontal="left" vertical="center"/>
      <protection/>
    </xf>
    <xf numFmtId="0" fontId="2" fillId="0" borderId="35" xfId="71" applyBorder="1">
      <alignment/>
      <protection/>
    </xf>
    <xf numFmtId="0" fontId="2" fillId="0" borderId="36" xfId="71" applyBorder="1">
      <alignment/>
      <protection/>
    </xf>
    <xf numFmtId="0" fontId="2" fillId="0" borderId="40" xfId="71" applyBorder="1" applyAlignment="1">
      <alignment horizontal="left" vertical="center"/>
      <protection/>
    </xf>
    <xf numFmtId="0" fontId="2" fillId="0" borderId="42" xfId="71" applyBorder="1" applyAlignment="1">
      <alignment horizontal="left" vertical="center"/>
      <protection/>
    </xf>
    <xf numFmtId="0" fontId="2" fillId="0" borderId="87" xfId="71" applyBorder="1" applyAlignment="1">
      <alignment horizontal="left" vertical="center"/>
      <protection/>
    </xf>
    <xf numFmtId="0" fontId="2" fillId="0" borderId="42" xfId="71" applyBorder="1">
      <alignment/>
      <protection/>
    </xf>
    <xf numFmtId="0" fontId="2" fillId="0" borderId="87" xfId="71" applyBorder="1">
      <alignment/>
      <protection/>
    </xf>
    <xf numFmtId="0" fontId="16" fillId="36" borderId="16" xfId="79" applyFont="1" applyFill="1" applyBorder="1" applyAlignment="1">
      <alignment horizontal="center"/>
      <protection/>
    </xf>
    <xf numFmtId="0" fontId="16" fillId="36" borderId="36" xfId="79" applyFont="1" applyFill="1" applyBorder="1" applyAlignment="1">
      <alignment horizontal="center"/>
      <protection/>
    </xf>
  </cellXfs>
  <cellStyles count="7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4" xfId="45"/>
    <cellStyle name="Ezres 4 2" xfId="46"/>
    <cellStyle name="Ezres 5" xfId="47"/>
    <cellStyle name="Ezres 6" xfId="48"/>
    <cellStyle name="Ezres 7" xfId="49"/>
    <cellStyle name="Figyelmezteté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Normál 2" xfId="62"/>
    <cellStyle name="Normál 2 2" xfId="63"/>
    <cellStyle name="Normál 2 3" xfId="64"/>
    <cellStyle name="Normál 2_2014 évi kgvt tábla" xfId="65"/>
    <cellStyle name="Normál 3" xfId="66"/>
    <cellStyle name="Normál 3 2" xfId="67"/>
    <cellStyle name="Normál 4" xfId="68"/>
    <cellStyle name="Normál 4 2" xfId="69"/>
    <cellStyle name="Normál 4 3" xfId="70"/>
    <cellStyle name="Normál 5" xfId="71"/>
    <cellStyle name="Normál 5 2" xfId="72"/>
    <cellStyle name="Normál 6" xfId="73"/>
    <cellStyle name="Normál_2006. július felülv." xfId="74"/>
    <cellStyle name="Normál_2007.költségv.táblák 2" xfId="75"/>
    <cellStyle name="Normál_2007.költségv.táblák 3" xfId="76"/>
    <cellStyle name="Normál_2007.költségv.táblák 3 2" xfId="77"/>
    <cellStyle name="Normál_2-1, 2-2 melléklet 2006" xfId="78"/>
    <cellStyle name="Normál_6.MELL.szoc.tábla" xfId="79"/>
    <cellStyle name="Normál_97ûrlap" xfId="80"/>
    <cellStyle name="Normál_Intézményi kiadás 2008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7.421875" style="0" customWidth="1"/>
    <col min="4" max="4" width="13.8515625" style="0" customWidth="1"/>
    <col min="5" max="5" width="11.57421875" style="0" customWidth="1"/>
    <col min="6" max="6" width="10.140625" style="0" customWidth="1"/>
    <col min="7" max="9" width="11.28125" style="0" customWidth="1"/>
  </cols>
  <sheetData>
    <row r="1" spans="2:4" ht="15.75">
      <c r="B1" s="1" t="s">
        <v>0</v>
      </c>
      <c r="D1" s="2" t="s">
        <v>671</v>
      </c>
    </row>
    <row r="2" spans="2:9" ht="18.75">
      <c r="B2" s="3" t="s">
        <v>1</v>
      </c>
      <c r="C2" s="4"/>
      <c r="D2" s="410" t="s">
        <v>673</v>
      </c>
      <c r="E2" s="5"/>
      <c r="F2" s="5"/>
      <c r="G2" s="5"/>
      <c r="H2" s="5"/>
      <c r="I2" s="5"/>
    </row>
    <row r="3" spans="2:4" ht="18.75">
      <c r="B3" s="6" t="s">
        <v>2</v>
      </c>
      <c r="D3" s="7" t="s">
        <v>3</v>
      </c>
    </row>
    <row r="4" spans="2:4" ht="18.75">
      <c r="B4" s="8" t="s">
        <v>4</v>
      </c>
      <c r="D4" s="7"/>
    </row>
    <row r="5" spans="2:9" ht="15">
      <c r="B5" s="9"/>
      <c r="C5" s="9"/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</row>
    <row r="6" spans="1:9" ht="15" customHeight="1">
      <c r="A6" s="10" t="s">
        <v>11</v>
      </c>
      <c r="B6" s="11" t="s">
        <v>12</v>
      </c>
      <c r="C6" s="12" t="s">
        <v>13</v>
      </c>
      <c r="D6" s="13" t="s">
        <v>14</v>
      </c>
      <c r="E6" s="13" t="s">
        <v>14</v>
      </c>
      <c r="F6" s="13" t="s">
        <v>14</v>
      </c>
      <c r="G6" s="13" t="s">
        <v>14</v>
      </c>
      <c r="H6" s="13" t="s">
        <v>14</v>
      </c>
      <c r="I6" s="13" t="s">
        <v>14</v>
      </c>
    </row>
    <row r="7" spans="1:9" ht="15">
      <c r="A7" s="14" t="s">
        <v>15</v>
      </c>
      <c r="B7" s="15" t="s">
        <v>16</v>
      </c>
      <c r="C7" s="15" t="s">
        <v>17</v>
      </c>
      <c r="D7" s="16" t="s">
        <v>18</v>
      </c>
      <c r="E7" s="16" t="s">
        <v>18</v>
      </c>
      <c r="F7" s="16" t="s">
        <v>18</v>
      </c>
      <c r="G7" s="16" t="s">
        <v>18</v>
      </c>
      <c r="H7" s="16" t="s">
        <v>18</v>
      </c>
      <c r="I7" s="16"/>
    </row>
    <row r="8" spans="1:9" ht="15" customHeight="1">
      <c r="A8" s="17" t="s">
        <v>19</v>
      </c>
      <c r="B8" s="18" t="s">
        <v>20</v>
      </c>
      <c r="C8" s="19" t="s">
        <v>21</v>
      </c>
      <c r="D8" s="20">
        <f aca="true" t="shared" si="0" ref="D8:D71">SUM(E8:I8)</f>
        <v>148175</v>
      </c>
      <c r="E8" s="21">
        <v>148175</v>
      </c>
      <c r="F8" s="21"/>
      <c r="G8" s="21"/>
      <c r="H8" s="21"/>
      <c r="I8" s="21"/>
    </row>
    <row r="9" spans="1:9" ht="15" customHeight="1">
      <c r="A9" s="17" t="s">
        <v>22</v>
      </c>
      <c r="B9" s="22" t="s">
        <v>23</v>
      </c>
      <c r="C9" s="19" t="s">
        <v>24</v>
      </c>
      <c r="D9" s="20">
        <f t="shared" si="0"/>
        <v>109624</v>
      </c>
      <c r="E9" s="21">
        <v>109624</v>
      </c>
      <c r="F9" s="21"/>
      <c r="G9" s="21"/>
      <c r="H9" s="21"/>
      <c r="I9" s="21"/>
    </row>
    <row r="10" spans="1:9" ht="15" customHeight="1">
      <c r="A10" s="17" t="s">
        <v>25</v>
      </c>
      <c r="B10" s="22" t="s">
        <v>26</v>
      </c>
      <c r="C10" s="19" t="s">
        <v>27</v>
      </c>
      <c r="D10" s="20">
        <f t="shared" si="0"/>
        <v>84537</v>
      </c>
      <c r="E10" s="21">
        <v>84537</v>
      </c>
      <c r="F10" s="21"/>
      <c r="G10" s="21"/>
      <c r="H10" s="21"/>
      <c r="I10" s="21"/>
    </row>
    <row r="11" spans="1:9" ht="15" customHeight="1">
      <c r="A11" s="17" t="s">
        <v>28</v>
      </c>
      <c r="B11" s="22" t="s">
        <v>29</v>
      </c>
      <c r="C11" s="19" t="s">
        <v>30</v>
      </c>
      <c r="D11" s="20">
        <f t="shared" si="0"/>
        <v>6974</v>
      </c>
      <c r="E11" s="21">
        <v>6974</v>
      </c>
      <c r="F11" s="21"/>
      <c r="G11" s="21"/>
      <c r="H11" s="21"/>
      <c r="I11" s="21"/>
    </row>
    <row r="12" spans="1:9" ht="15" customHeight="1">
      <c r="A12" s="17" t="s">
        <v>31</v>
      </c>
      <c r="B12" s="22" t="s">
        <v>32</v>
      </c>
      <c r="C12" s="19" t="s">
        <v>33</v>
      </c>
      <c r="D12" s="20">
        <f t="shared" si="0"/>
        <v>4051</v>
      </c>
      <c r="E12" s="21">
        <v>4051</v>
      </c>
      <c r="F12" s="21"/>
      <c r="G12" s="21"/>
      <c r="H12" s="21"/>
      <c r="I12" s="21"/>
    </row>
    <row r="13" spans="1:9" ht="15" customHeight="1">
      <c r="A13" s="17" t="s">
        <v>34</v>
      </c>
      <c r="B13" s="22" t="s">
        <v>35</v>
      </c>
      <c r="C13" s="19" t="s">
        <v>36</v>
      </c>
      <c r="D13" s="20">
        <f t="shared" si="0"/>
        <v>0</v>
      </c>
      <c r="E13" s="21"/>
      <c r="F13" s="21"/>
      <c r="G13" s="21"/>
      <c r="H13" s="21"/>
      <c r="I13" s="21"/>
    </row>
    <row r="14" spans="1:9" ht="15" customHeight="1">
      <c r="A14" s="23" t="s">
        <v>37</v>
      </c>
      <c r="B14" s="24" t="s">
        <v>38</v>
      </c>
      <c r="C14" s="25" t="s">
        <v>39</v>
      </c>
      <c r="D14" s="20">
        <f t="shared" si="0"/>
        <v>353361</v>
      </c>
      <c r="E14" s="20">
        <f>SUM(E8:E13)</f>
        <v>353361</v>
      </c>
      <c r="F14" s="20">
        <f>SUM(F8:F13)</f>
        <v>0</v>
      </c>
      <c r="G14" s="20">
        <f>SUM(G8:G13)</f>
        <v>0</v>
      </c>
      <c r="H14" s="20">
        <f>SUM(H8:H13)</f>
        <v>0</v>
      </c>
      <c r="I14" s="20">
        <f>SUM(I8:I13)</f>
        <v>0</v>
      </c>
    </row>
    <row r="15" spans="1:9" ht="15" customHeight="1">
      <c r="A15" s="17" t="s">
        <v>40</v>
      </c>
      <c r="B15" s="22" t="s">
        <v>41</v>
      </c>
      <c r="C15" s="19" t="s">
        <v>42</v>
      </c>
      <c r="D15" s="20">
        <f t="shared" si="0"/>
        <v>0</v>
      </c>
      <c r="E15" s="21"/>
      <c r="F15" s="21"/>
      <c r="G15" s="21"/>
      <c r="H15" s="21"/>
      <c r="I15" s="21"/>
    </row>
    <row r="16" spans="1:9" ht="15" customHeight="1">
      <c r="A16" s="17" t="s">
        <v>43</v>
      </c>
      <c r="B16" s="22" t="s">
        <v>44</v>
      </c>
      <c r="C16" s="19" t="s">
        <v>45</v>
      </c>
      <c r="D16" s="20">
        <f t="shared" si="0"/>
        <v>0</v>
      </c>
      <c r="E16" s="21"/>
      <c r="F16" s="21"/>
      <c r="G16" s="21"/>
      <c r="H16" s="21"/>
      <c r="I16" s="21"/>
    </row>
    <row r="17" spans="1:9" ht="15" customHeight="1">
      <c r="A17" s="17" t="s">
        <v>46</v>
      </c>
      <c r="B17" s="22" t="s">
        <v>47</v>
      </c>
      <c r="C17" s="19" t="s">
        <v>48</v>
      </c>
      <c r="D17" s="20">
        <f t="shared" si="0"/>
        <v>0</v>
      </c>
      <c r="E17" s="21"/>
      <c r="F17" s="21"/>
      <c r="G17" s="21"/>
      <c r="H17" s="21"/>
      <c r="I17" s="21"/>
    </row>
    <row r="18" spans="1:9" ht="15" customHeight="1">
      <c r="A18" s="17" t="s">
        <v>49</v>
      </c>
      <c r="B18" s="22" t="s">
        <v>50</v>
      </c>
      <c r="C18" s="19" t="s">
        <v>51</v>
      </c>
      <c r="D18" s="20">
        <f t="shared" si="0"/>
        <v>0</v>
      </c>
      <c r="E18" s="21"/>
      <c r="F18" s="21"/>
      <c r="G18" s="21"/>
      <c r="H18" s="21"/>
      <c r="I18" s="21"/>
    </row>
    <row r="19" spans="1:9" ht="15" customHeight="1">
      <c r="A19" s="17" t="s">
        <v>52</v>
      </c>
      <c r="B19" s="22" t="s">
        <v>53</v>
      </c>
      <c r="C19" s="19" t="s">
        <v>54</v>
      </c>
      <c r="D19" s="20">
        <f t="shared" si="0"/>
        <v>140302</v>
      </c>
      <c r="E19" s="20">
        <f>SUM(E20:E26)</f>
        <v>17292</v>
      </c>
      <c r="F19" s="20">
        <f>SUM(F20:F26)</f>
        <v>3862</v>
      </c>
      <c r="G19" s="20">
        <f>SUM(G20:G26)</f>
        <v>117962</v>
      </c>
      <c r="H19" s="20">
        <f>SUM(H20:H26)</f>
        <v>1186</v>
      </c>
      <c r="I19" s="20">
        <f>SUM(I20:I26)</f>
        <v>0</v>
      </c>
    </row>
    <row r="20" spans="1:9" ht="15" customHeight="1">
      <c r="A20" s="17"/>
      <c r="B20" s="22" t="s">
        <v>55</v>
      </c>
      <c r="C20" s="19" t="s">
        <v>56</v>
      </c>
      <c r="D20" s="20">
        <f t="shared" si="0"/>
        <v>3619</v>
      </c>
      <c r="E20" s="21"/>
      <c r="F20" s="21">
        <v>3582</v>
      </c>
      <c r="G20" s="21"/>
      <c r="H20" s="21">
        <v>37</v>
      </c>
      <c r="I20" s="21"/>
    </row>
    <row r="21" spans="1:9" ht="15" customHeight="1">
      <c r="A21" s="17"/>
      <c r="B21" s="22" t="s">
        <v>57</v>
      </c>
      <c r="C21" s="19" t="s">
        <v>58</v>
      </c>
      <c r="D21" s="20">
        <f t="shared" si="0"/>
        <v>11848</v>
      </c>
      <c r="E21" s="21">
        <v>11848</v>
      </c>
      <c r="F21" s="21"/>
      <c r="G21" s="21"/>
      <c r="H21" s="21"/>
      <c r="I21" s="21"/>
    </row>
    <row r="22" spans="1:9" ht="15" customHeight="1">
      <c r="A22" s="17"/>
      <c r="B22" s="22" t="s">
        <v>59</v>
      </c>
      <c r="C22" s="19" t="s">
        <v>60</v>
      </c>
      <c r="D22" s="20">
        <f t="shared" si="0"/>
        <v>119111</v>
      </c>
      <c r="E22" s="21"/>
      <c r="F22" s="21"/>
      <c r="G22" s="21">
        <v>117962</v>
      </c>
      <c r="H22" s="21">
        <v>1149</v>
      </c>
      <c r="I22" s="21"/>
    </row>
    <row r="23" spans="1:9" ht="15" customHeight="1">
      <c r="A23" s="17"/>
      <c r="B23" s="22" t="s">
        <v>61</v>
      </c>
      <c r="C23" s="19" t="s">
        <v>62</v>
      </c>
      <c r="D23" s="20">
        <f t="shared" si="0"/>
        <v>3066</v>
      </c>
      <c r="E23" s="21">
        <v>2786</v>
      </c>
      <c r="F23" s="21">
        <v>280</v>
      </c>
      <c r="G23" s="21"/>
      <c r="H23" s="21"/>
      <c r="I23" s="21"/>
    </row>
    <row r="24" spans="1:9" ht="15" customHeight="1">
      <c r="A24" s="17"/>
      <c r="B24" s="22" t="s">
        <v>63</v>
      </c>
      <c r="C24" s="19" t="s">
        <v>64</v>
      </c>
      <c r="D24" s="20">
        <f t="shared" si="0"/>
        <v>0</v>
      </c>
      <c r="E24" s="21"/>
      <c r="F24" s="21"/>
      <c r="G24" s="21"/>
      <c r="H24" s="21"/>
      <c r="I24" s="21"/>
    </row>
    <row r="25" spans="1:9" ht="15" customHeight="1">
      <c r="A25" s="17"/>
      <c r="B25" s="22" t="s">
        <v>65</v>
      </c>
      <c r="C25" s="19" t="s">
        <v>66</v>
      </c>
      <c r="D25" s="20">
        <f t="shared" si="0"/>
        <v>0</v>
      </c>
      <c r="E25" s="21"/>
      <c r="F25" s="21"/>
      <c r="G25" s="21"/>
      <c r="H25" s="21"/>
      <c r="I25" s="21"/>
    </row>
    <row r="26" spans="1:9" ht="15" customHeight="1">
      <c r="A26" s="17"/>
      <c r="B26" s="22" t="s">
        <v>67</v>
      </c>
      <c r="C26" s="19" t="s">
        <v>68</v>
      </c>
      <c r="D26" s="20">
        <f t="shared" si="0"/>
        <v>2658</v>
      </c>
      <c r="E26" s="21">
        <v>2658</v>
      </c>
      <c r="F26" s="21"/>
      <c r="G26" s="21"/>
      <c r="H26" s="21"/>
      <c r="I26" s="21"/>
    </row>
    <row r="27" spans="1:9" ht="15" customHeight="1">
      <c r="A27" s="23" t="s">
        <v>69</v>
      </c>
      <c r="B27" s="24" t="s">
        <v>70</v>
      </c>
      <c r="C27" s="25" t="s">
        <v>71</v>
      </c>
      <c r="D27" s="20">
        <f t="shared" si="0"/>
        <v>493663</v>
      </c>
      <c r="E27" s="20">
        <f>SUM(E14:E19)</f>
        <v>370653</v>
      </c>
      <c r="F27" s="20">
        <f>SUM(F14:F19)</f>
        <v>3862</v>
      </c>
      <c r="G27" s="20">
        <f>SUM(G14:G19)</f>
        <v>117962</v>
      </c>
      <c r="H27" s="20">
        <f>SUM(H14:H19)</f>
        <v>1186</v>
      </c>
      <c r="I27" s="20">
        <f>SUM(I14:I19)</f>
        <v>0</v>
      </c>
    </row>
    <row r="28" spans="1:9" ht="15" customHeight="1">
      <c r="A28" s="17" t="s">
        <v>72</v>
      </c>
      <c r="B28" s="22" t="s">
        <v>73</v>
      </c>
      <c r="C28" s="19" t="s">
        <v>74</v>
      </c>
      <c r="D28" s="20">
        <f t="shared" si="0"/>
        <v>0</v>
      </c>
      <c r="E28" s="21"/>
      <c r="F28" s="21"/>
      <c r="G28" s="21"/>
      <c r="H28" s="21"/>
      <c r="I28" s="21"/>
    </row>
    <row r="29" spans="1:9" ht="15" customHeight="1">
      <c r="A29" s="17" t="s">
        <v>75</v>
      </c>
      <c r="B29" s="22" t="s">
        <v>76</v>
      </c>
      <c r="C29" s="19" t="s">
        <v>77</v>
      </c>
      <c r="D29" s="20">
        <f t="shared" si="0"/>
        <v>0</v>
      </c>
      <c r="E29" s="21"/>
      <c r="F29" s="21"/>
      <c r="G29" s="21"/>
      <c r="H29" s="21"/>
      <c r="I29" s="21"/>
    </row>
    <row r="30" spans="1:9" ht="15" customHeight="1">
      <c r="A30" s="17" t="s">
        <v>78</v>
      </c>
      <c r="B30" s="22" t="s">
        <v>79</v>
      </c>
      <c r="C30" s="19" t="s">
        <v>80</v>
      </c>
      <c r="D30" s="20">
        <f t="shared" si="0"/>
        <v>0</v>
      </c>
      <c r="E30" s="21"/>
      <c r="F30" s="21"/>
      <c r="G30" s="21"/>
      <c r="H30" s="21"/>
      <c r="I30" s="21"/>
    </row>
    <row r="31" spans="1:9" ht="15" customHeight="1">
      <c r="A31" s="17" t="s">
        <v>81</v>
      </c>
      <c r="B31" s="22" t="s">
        <v>82</v>
      </c>
      <c r="C31" s="19" t="s">
        <v>83</v>
      </c>
      <c r="D31" s="20">
        <f t="shared" si="0"/>
        <v>0</v>
      </c>
      <c r="E31" s="21"/>
      <c r="F31" s="21"/>
      <c r="G31" s="21"/>
      <c r="H31" s="21"/>
      <c r="I31" s="21"/>
    </row>
    <row r="32" spans="1:9" ht="15" customHeight="1">
      <c r="A32" s="17" t="s">
        <v>84</v>
      </c>
      <c r="B32" s="22" t="s">
        <v>85</v>
      </c>
      <c r="C32" s="19" t="s">
        <v>86</v>
      </c>
      <c r="D32" s="20">
        <f t="shared" si="0"/>
        <v>29502</v>
      </c>
      <c r="E32" s="21">
        <v>29502</v>
      </c>
      <c r="F32" s="21"/>
      <c r="G32" s="21"/>
      <c r="H32" s="21"/>
      <c r="I32" s="21"/>
    </row>
    <row r="33" spans="1:9" ht="15" customHeight="1">
      <c r="A33" s="23" t="s">
        <v>87</v>
      </c>
      <c r="B33" s="24" t="s">
        <v>88</v>
      </c>
      <c r="C33" s="25" t="s">
        <v>89</v>
      </c>
      <c r="D33" s="20">
        <f t="shared" si="0"/>
        <v>29502</v>
      </c>
      <c r="E33" s="20">
        <f>SUM(E28:E32)</f>
        <v>29502</v>
      </c>
      <c r="F33" s="20">
        <f>SUM(F28:F32)</f>
        <v>0</v>
      </c>
      <c r="G33" s="20">
        <f>SUM(G28:G32)</f>
        <v>0</v>
      </c>
      <c r="H33" s="20">
        <f>SUM(H28:H32)</f>
        <v>0</v>
      </c>
      <c r="I33" s="20">
        <f>SUM(I28:I32)</f>
        <v>0</v>
      </c>
    </row>
    <row r="34" spans="1:9" ht="15" customHeight="1">
      <c r="A34" s="17" t="s">
        <v>90</v>
      </c>
      <c r="B34" s="22" t="s">
        <v>91</v>
      </c>
      <c r="C34" s="19" t="s">
        <v>92</v>
      </c>
      <c r="D34" s="20">
        <f t="shared" si="0"/>
        <v>0</v>
      </c>
      <c r="E34" s="21"/>
      <c r="F34" s="21"/>
      <c r="G34" s="21"/>
      <c r="H34" s="21"/>
      <c r="I34" s="21"/>
    </row>
    <row r="35" spans="1:9" ht="15" customHeight="1">
      <c r="A35" s="17" t="s">
        <v>93</v>
      </c>
      <c r="B35" s="22" t="s">
        <v>94</v>
      </c>
      <c r="C35" s="19" t="s">
        <v>95</v>
      </c>
      <c r="D35" s="20">
        <f t="shared" si="0"/>
        <v>0</v>
      </c>
      <c r="E35" s="21"/>
      <c r="F35" s="21"/>
      <c r="G35" s="21"/>
      <c r="H35" s="21"/>
      <c r="I35" s="21"/>
    </row>
    <row r="36" spans="1:9" ht="15" customHeight="1">
      <c r="A36" s="23" t="s">
        <v>96</v>
      </c>
      <c r="B36" s="24" t="s">
        <v>97</v>
      </c>
      <c r="C36" s="25" t="s">
        <v>98</v>
      </c>
      <c r="D36" s="20">
        <f t="shared" si="0"/>
        <v>0</v>
      </c>
      <c r="E36" s="20">
        <f>SUM(E34:E35)</f>
        <v>0</v>
      </c>
      <c r="F36" s="20">
        <f>SUM(F34:F35)</f>
        <v>0</v>
      </c>
      <c r="G36" s="20">
        <f>SUM(G34:G35)</f>
        <v>0</v>
      </c>
      <c r="H36" s="20">
        <f>SUM(H34:H35)</f>
        <v>0</v>
      </c>
      <c r="I36" s="20">
        <f>SUM(I34:I35)</f>
        <v>0</v>
      </c>
    </row>
    <row r="37" spans="1:9" ht="15" customHeight="1">
      <c r="A37" s="17" t="s">
        <v>99</v>
      </c>
      <c r="B37" s="22" t="s">
        <v>100</v>
      </c>
      <c r="C37" s="19" t="s">
        <v>101</v>
      </c>
      <c r="D37" s="20">
        <f t="shared" si="0"/>
        <v>0</v>
      </c>
      <c r="E37" s="21"/>
      <c r="F37" s="21"/>
      <c r="G37" s="21"/>
      <c r="H37" s="21"/>
      <c r="I37" s="21"/>
    </row>
    <row r="38" spans="1:9" ht="15" customHeight="1">
      <c r="A38" s="17" t="s">
        <v>102</v>
      </c>
      <c r="B38" s="22" t="s">
        <v>103</v>
      </c>
      <c r="C38" s="19" t="s">
        <v>104</v>
      </c>
      <c r="D38" s="20">
        <f t="shared" si="0"/>
        <v>0</v>
      </c>
      <c r="E38" s="21"/>
      <c r="F38" s="21"/>
      <c r="G38" s="21"/>
      <c r="H38" s="21"/>
      <c r="I38" s="21"/>
    </row>
    <row r="39" spans="1:9" ht="15" customHeight="1">
      <c r="A39" s="17" t="s">
        <v>105</v>
      </c>
      <c r="B39" s="22" t="s">
        <v>106</v>
      </c>
      <c r="C39" s="19" t="s">
        <v>107</v>
      </c>
      <c r="D39" s="20">
        <f t="shared" si="0"/>
        <v>86500</v>
      </c>
      <c r="E39" s="21">
        <v>86500</v>
      </c>
      <c r="F39" s="21"/>
      <c r="G39" s="21"/>
      <c r="H39" s="21"/>
      <c r="I39" s="21"/>
    </row>
    <row r="40" spans="1:9" ht="15" customHeight="1">
      <c r="A40" s="17" t="s">
        <v>108</v>
      </c>
      <c r="B40" s="22" t="s">
        <v>109</v>
      </c>
      <c r="C40" s="19" t="s">
        <v>110</v>
      </c>
      <c r="D40" s="20">
        <f t="shared" si="0"/>
        <v>115800</v>
      </c>
      <c r="E40" s="21">
        <v>115800</v>
      </c>
      <c r="F40" s="21"/>
      <c r="G40" s="21"/>
      <c r="H40" s="21"/>
      <c r="I40" s="21"/>
    </row>
    <row r="41" spans="1:9" ht="15" customHeight="1">
      <c r="A41" s="17" t="s">
        <v>111</v>
      </c>
      <c r="B41" s="22" t="s">
        <v>112</v>
      </c>
      <c r="C41" s="19" t="s">
        <v>113</v>
      </c>
      <c r="D41" s="20">
        <f t="shared" si="0"/>
        <v>0</v>
      </c>
      <c r="E41" s="21"/>
      <c r="F41" s="21"/>
      <c r="G41" s="21"/>
      <c r="H41" s="21"/>
      <c r="I41" s="21"/>
    </row>
    <row r="42" spans="1:9" ht="15" customHeight="1">
      <c r="A42" s="17" t="s">
        <v>114</v>
      </c>
      <c r="B42" s="22" t="s">
        <v>115</v>
      </c>
      <c r="C42" s="19" t="s">
        <v>116</v>
      </c>
      <c r="D42" s="20">
        <f t="shared" si="0"/>
        <v>0</v>
      </c>
      <c r="E42" s="21"/>
      <c r="F42" s="21"/>
      <c r="G42" s="21"/>
      <c r="H42" s="21"/>
      <c r="I42" s="21"/>
    </row>
    <row r="43" spans="1:9" ht="15" customHeight="1">
      <c r="A43" s="17" t="s">
        <v>117</v>
      </c>
      <c r="B43" s="22" t="s">
        <v>118</v>
      </c>
      <c r="C43" s="19" t="s">
        <v>119</v>
      </c>
      <c r="D43" s="20">
        <f t="shared" si="0"/>
        <v>10300</v>
      </c>
      <c r="E43" s="21">
        <v>10300</v>
      </c>
      <c r="F43" s="21"/>
      <c r="G43" s="21"/>
      <c r="H43" s="21"/>
      <c r="I43" s="21"/>
    </row>
    <row r="44" spans="1:9" ht="15" customHeight="1">
      <c r="A44" s="17" t="s">
        <v>120</v>
      </c>
      <c r="B44" s="22" t="s">
        <v>121</v>
      </c>
      <c r="C44" s="19" t="s">
        <v>122</v>
      </c>
      <c r="D44" s="20">
        <f t="shared" si="0"/>
        <v>0</v>
      </c>
      <c r="E44" s="21"/>
      <c r="F44" s="21"/>
      <c r="G44" s="21"/>
      <c r="H44" s="21"/>
      <c r="I44" s="21"/>
    </row>
    <row r="45" spans="1:9" ht="15" customHeight="1">
      <c r="A45" s="23" t="s">
        <v>123</v>
      </c>
      <c r="B45" s="24" t="s">
        <v>124</v>
      </c>
      <c r="C45" s="25" t="s">
        <v>125</v>
      </c>
      <c r="D45" s="20">
        <f t="shared" si="0"/>
        <v>126100</v>
      </c>
      <c r="E45" s="20">
        <f>SUM(E40:E44)</f>
        <v>126100</v>
      </c>
      <c r="F45" s="20">
        <f>SUM(F40:F44)</f>
        <v>0</v>
      </c>
      <c r="G45" s="20">
        <f>SUM(G40:G44)</f>
        <v>0</v>
      </c>
      <c r="H45" s="20">
        <f>SUM(H40:H44)</f>
        <v>0</v>
      </c>
      <c r="I45" s="20">
        <f>SUM(I40:I44)</f>
        <v>0</v>
      </c>
    </row>
    <row r="46" spans="1:9" ht="15" customHeight="1">
      <c r="A46" s="17" t="s">
        <v>126</v>
      </c>
      <c r="B46" s="22" t="s">
        <v>127</v>
      </c>
      <c r="C46" s="19" t="s">
        <v>128</v>
      </c>
      <c r="D46" s="20">
        <f t="shared" si="0"/>
        <v>1100</v>
      </c>
      <c r="E46" s="21">
        <v>900</v>
      </c>
      <c r="F46" s="21">
        <v>200</v>
      </c>
      <c r="G46" s="21"/>
      <c r="H46" s="21"/>
      <c r="I46" s="21"/>
    </row>
    <row r="47" spans="1:9" ht="15" customHeight="1">
      <c r="A47" s="23" t="s">
        <v>129</v>
      </c>
      <c r="B47" s="24" t="s">
        <v>130</v>
      </c>
      <c r="C47" s="25" t="s">
        <v>131</v>
      </c>
      <c r="D47" s="20">
        <f t="shared" si="0"/>
        <v>213700</v>
      </c>
      <c r="E47" s="20">
        <f>E36+E37+E38+E39+E45+E46</f>
        <v>213500</v>
      </c>
      <c r="F47" s="20">
        <f>F36+F37+F38+F39+F45+F46</f>
        <v>200</v>
      </c>
      <c r="G47" s="20">
        <f>G36+G37+G38+G39+G45+G46</f>
        <v>0</v>
      </c>
      <c r="H47" s="20">
        <f>H36+H37+H38+H39+H45+H46</f>
        <v>0</v>
      </c>
      <c r="I47" s="20">
        <f>I36+I37+I38+I39+I45+I46</f>
        <v>0</v>
      </c>
    </row>
    <row r="48" spans="1:9" ht="15" customHeight="1">
      <c r="A48" s="17" t="s">
        <v>132</v>
      </c>
      <c r="B48" s="26" t="s">
        <v>133</v>
      </c>
      <c r="C48" s="19" t="s">
        <v>134</v>
      </c>
      <c r="D48" s="20">
        <f t="shared" si="0"/>
        <v>0</v>
      </c>
      <c r="E48" s="21"/>
      <c r="F48" s="21"/>
      <c r="G48" s="21"/>
      <c r="H48" s="21"/>
      <c r="I48" s="21"/>
    </row>
    <row r="49" spans="1:9" ht="15" customHeight="1">
      <c r="A49" s="17" t="s">
        <v>135</v>
      </c>
      <c r="B49" s="26" t="s">
        <v>136</v>
      </c>
      <c r="C49" s="19" t="s">
        <v>137</v>
      </c>
      <c r="D49" s="20">
        <f t="shared" si="0"/>
        <v>11141</v>
      </c>
      <c r="E49" s="21"/>
      <c r="F49" s="21">
        <v>794</v>
      </c>
      <c r="G49" s="21">
        <v>500</v>
      </c>
      <c r="H49" s="21">
        <v>8897</v>
      </c>
      <c r="I49" s="21">
        <v>950</v>
      </c>
    </row>
    <row r="50" spans="1:9" ht="15" customHeight="1">
      <c r="A50" s="17" t="s">
        <v>138</v>
      </c>
      <c r="B50" s="26" t="s">
        <v>139</v>
      </c>
      <c r="C50" s="19" t="s">
        <v>140</v>
      </c>
      <c r="D50" s="20">
        <f t="shared" si="0"/>
        <v>2790</v>
      </c>
      <c r="E50" s="20">
        <f>SUM(E51:E52)</f>
        <v>260</v>
      </c>
      <c r="F50" s="20">
        <f>SUM(F51:F52)</f>
        <v>1300</v>
      </c>
      <c r="G50" s="20">
        <f>SUM(G51:G52)</f>
        <v>1230</v>
      </c>
      <c r="H50" s="20">
        <f>SUM(H51:H52)</f>
        <v>0</v>
      </c>
      <c r="I50" s="20">
        <f>SUM(I51:I52)</f>
        <v>0</v>
      </c>
    </row>
    <row r="51" spans="1:9" ht="15" customHeight="1">
      <c r="A51" s="17"/>
      <c r="B51" s="27" t="s">
        <v>141</v>
      </c>
      <c r="C51" s="19" t="s">
        <v>142</v>
      </c>
      <c r="D51" s="20">
        <f t="shared" si="0"/>
        <v>1510</v>
      </c>
      <c r="E51" s="21">
        <v>210</v>
      </c>
      <c r="F51" s="21">
        <v>1300</v>
      </c>
      <c r="G51" s="21"/>
      <c r="H51" s="21"/>
      <c r="I51" s="21"/>
    </row>
    <row r="52" spans="1:9" ht="15" customHeight="1">
      <c r="A52" s="17"/>
      <c r="B52" s="27" t="s">
        <v>143</v>
      </c>
      <c r="C52" s="19" t="s">
        <v>144</v>
      </c>
      <c r="D52" s="20">
        <f t="shared" si="0"/>
        <v>1280</v>
      </c>
      <c r="E52" s="21">
        <v>50</v>
      </c>
      <c r="F52" s="21"/>
      <c r="G52" s="21">
        <v>1230</v>
      </c>
      <c r="H52" s="21"/>
      <c r="I52" s="21"/>
    </row>
    <row r="53" spans="1:9" ht="15" customHeight="1">
      <c r="A53" s="17" t="s">
        <v>145</v>
      </c>
      <c r="B53" s="26" t="s">
        <v>146</v>
      </c>
      <c r="C53" s="19" t="s">
        <v>147</v>
      </c>
      <c r="D53" s="20">
        <f t="shared" si="0"/>
        <v>9139</v>
      </c>
      <c r="E53" s="21">
        <v>9139</v>
      </c>
      <c r="F53" s="21"/>
      <c r="G53" s="21"/>
      <c r="H53" s="21"/>
      <c r="I53" s="21"/>
    </row>
    <row r="54" spans="1:9" ht="15" customHeight="1">
      <c r="A54" s="17" t="s">
        <v>148</v>
      </c>
      <c r="B54" s="26" t="s">
        <v>149</v>
      </c>
      <c r="C54" s="19" t="s">
        <v>150</v>
      </c>
      <c r="D54" s="20">
        <f t="shared" si="0"/>
        <v>12861</v>
      </c>
      <c r="E54" s="21">
        <v>2826</v>
      </c>
      <c r="F54" s="21"/>
      <c r="G54" s="21"/>
      <c r="H54" s="21">
        <v>10035</v>
      </c>
      <c r="I54" s="21"/>
    </row>
    <row r="55" spans="1:9" ht="15" customHeight="1">
      <c r="A55" s="17" t="s">
        <v>151</v>
      </c>
      <c r="B55" s="26" t="s">
        <v>152</v>
      </c>
      <c r="C55" s="19" t="s">
        <v>153</v>
      </c>
      <c r="D55" s="20">
        <f t="shared" si="0"/>
        <v>9026</v>
      </c>
      <c r="E55" s="21">
        <v>2881</v>
      </c>
      <c r="F55" s="21">
        <v>566</v>
      </c>
      <c r="G55" s="21">
        <v>467</v>
      </c>
      <c r="H55" s="21">
        <v>5112</v>
      </c>
      <c r="I55" s="21"/>
    </row>
    <row r="56" spans="1:9" ht="15" customHeight="1">
      <c r="A56" s="17" t="s">
        <v>154</v>
      </c>
      <c r="B56" s="26" t="s">
        <v>155</v>
      </c>
      <c r="C56" s="19" t="s">
        <v>156</v>
      </c>
      <c r="D56" s="20">
        <f t="shared" si="0"/>
        <v>0</v>
      </c>
      <c r="E56" s="21"/>
      <c r="F56" s="21"/>
      <c r="G56" s="28"/>
      <c r="H56" s="21"/>
      <c r="I56" s="21"/>
    </row>
    <row r="57" spans="1:9" ht="15" customHeight="1">
      <c r="A57" s="17" t="s">
        <v>157</v>
      </c>
      <c r="B57" s="26" t="s">
        <v>158</v>
      </c>
      <c r="C57" s="19" t="s">
        <v>159</v>
      </c>
      <c r="D57" s="20">
        <f t="shared" si="0"/>
        <v>2500</v>
      </c>
      <c r="E57" s="21">
        <v>2500</v>
      </c>
      <c r="F57" s="21"/>
      <c r="G57" s="21"/>
      <c r="H57" s="21"/>
      <c r="I57" s="21"/>
    </row>
    <row r="58" spans="1:9" ht="15" customHeight="1">
      <c r="A58" s="17" t="s">
        <v>160</v>
      </c>
      <c r="B58" s="26" t="s">
        <v>161</v>
      </c>
      <c r="C58" s="19" t="s">
        <v>162</v>
      </c>
      <c r="D58" s="20">
        <f t="shared" si="0"/>
        <v>0</v>
      </c>
      <c r="E58" s="21"/>
      <c r="F58" s="21"/>
      <c r="G58" s="21"/>
      <c r="H58" s="21"/>
      <c r="I58" s="21"/>
    </row>
    <row r="59" spans="1:9" ht="15" customHeight="1">
      <c r="A59" s="17" t="s">
        <v>163</v>
      </c>
      <c r="B59" s="26" t="s">
        <v>164</v>
      </c>
      <c r="C59" s="19" t="s">
        <v>165</v>
      </c>
      <c r="D59" s="20">
        <f t="shared" si="0"/>
        <v>0</v>
      </c>
      <c r="E59" s="21"/>
      <c r="F59" s="21"/>
      <c r="G59" s="21"/>
      <c r="H59" s="21"/>
      <c r="I59" s="21"/>
    </row>
    <row r="60" spans="1:9" ht="15" customHeight="1">
      <c r="A60" s="23" t="s">
        <v>166</v>
      </c>
      <c r="B60" s="29" t="s">
        <v>167</v>
      </c>
      <c r="C60" s="25" t="s">
        <v>168</v>
      </c>
      <c r="D60" s="20">
        <f t="shared" si="0"/>
        <v>47457</v>
      </c>
      <c r="E60" s="20">
        <f>E48+E49+E50+E53+E54+E55+E56+E57+E58+E59</f>
        <v>17606</v>
      </c>
      <c r="F60" s="20">
        <f>F48+F49+F50+F53+F54+F55+F56+F57+F58+F59</f>
        <v>2660</v>
      </c>
      <c r="G60" s="20">
        <f>G48+G49+G50+G53+G54+G55+G56+G57+G58+G59</f>
        <v>2197</v>
      </c>
      <c r="H60" s="20">
        <f>H48+H49+H50+H53+H54+H55+H56+H57+H58+H59</f>
        <v>24044</v>
      </c>
      <c r="I60" s="20">
        <f>I48+I49+I50+I53+I54+I55+I56+I57+I58+I59</f>
        <v>950</v>
      </c>
    </row>
    <row r="61" spans="1:9" ht="15" customHeight="1">
      <c r="A61" s="17">
        <v>45</v>
      </c>
      <c r="B61" s="26" t="s">
        <v>169</v>
      </c>
      <c r="C61" s="19" t="s">
        <v>170</v>
      </c>
      <c r="D61" s="20">
        <f t="shared" si="0"/>
        <v>0</v>
      </c>
      <c r="E61" s="21"/>
      <c r="F61" s="21"/>
      <c r="G61" s="21"/>
      <c r="H61" s="21"/>
      <c r="I61" s="21"/>
    </row>
    <row r="62" spans="1:9" ht="15" customHeight="1">
      <c r="A62" s="17">
        <v>46</v>
      </c>
      <c r="B62" s="26" t="s">
        <v>171</v>
      </c>
      <c r="C62" s="19" t="s">
        <v>172</v>
      </c>
      <c r="D62" s="20">
        <f t="shared" si="0"/>
        <v>1650</v>
      </c>
      <c r="E62" s="21">
        <v>1650</v>
      </c>
      <c r="F62" s="21"/>
      <c r="G62" s="21"/>
      <c r="H62" s="21"/>
      <c r="I62" s="21"/>
    </row>
    <row r="63" spans="1:9" ht="15" customHeight="1">
      <c r="A63" s="17">
        <v>47</v>
      </c>
      <c r="B63" s="26" t="s">
        <v>173</v>
      </c>
      <c r="C63" s="19" t="s">
        <v>174</v>
      </c>
      <c r="D63" s="20">
        <f t="shared" si="0"/>
        <v>0</v>
      </c>
      <c r="E63" s="21"/>
      <c r="F63" s="21"/>
      <c r="G63" s="21"/>
      <c r="H63" s="21"/>
      <c r="I63" s="21"/>
    </row>
    <row r="64" spans="1:9" ht="15" customHeight="1">
      <c r="A64" s="17">
        <v>48</v>
      </c>
      <c r="B64" s="26" t="s">
        <v>175</v>
      </c>
      <c r="C64" s="19" t="s">
        <v>176</v>
      </c>
      <c r="D64" s="20">
        <f t="shared" si="0"/>
        <v>0</v>
      </c>
      <c r="E64" s="21"/>
      <c r="F64" s="21"/>
      <c r="G64" s="21"/>
      <c r="H64" s="21"/>
      <c r="I64" s="21"/>
    </row>
    <row r="65" spans="1:9" ht="15" customHeight="1">
      <c r="A65" s="17">
        <v>49</v>
      </c>
      <c r="B65" s="26" t="s">
        <v>177</v>
      </c>
      <c r="C65" s="19" t="s">
        <v>178</v>
      </c>
      <c r="D65" s="20">
        <f t="shared" si="0"/>
        <v>0</v>
      </c>
      <c r="E65" s="21"/>
      <c r="F65" s="21"/>
      <c r="G65" s="21"/>
      <c r="H65" s="21"/>
      <c r="I65" s="21"/>
    </row>
    <row r="66" spans="1:9" ht="15" customHeight="1">
      <c r="A66" s="23">
        <v>50</v>
      </c>
      <c r="B66" s="24" t="s">
        <v>179</v>
      </c>
      <c r="C66" s="25" t="s">
        <v>180</v>
      </c>
      <c r="D66" s="20">
        <f t="shared" si="0"/>
        <v>1650</v>
      </c>
      <c r="E66" s="20">
        <f>SUM(E61:E65)</f>
        <v>1650</v>
      </c>
      <c r="F66" s="20">
        <f>SUM(F61:F65)</f>
        <v>0</v>
      </c>
      <c r="G66" s="20">
        <f>SUM(G61:G65)</f>
        <v>0</v>
      </c>
      <c r="H66" s="20">
        <f>SUM(H61:H65)</f>
        <v>0</v>
      </c>
      <c r="I66" s="20">
        <f>SUM(I61:I65)</f>
        <v>0</v>
      </c>
    </row>
    <row r="67" spans="1:9" ht="15" customHeight="1">
      <c r="A67" s="17">
        <v>51</v>
      </c>
      <c r="B67" s="26" t="s">
        <v>181</v>
      </c>
      <c r="C67" s="19" t="s">
        <v>182</v>
      </c>
      <c r="D67" s="20">
        <f t="shared" si="0"/>
        <v>0</v>
      </c>
      <c r="E67" s="21"/>
      <c r="F67" s="21"/>
      <c r="G67" s="21"/>
      <c r="H67" s="21"/>
      <c r="I67" s="21"/>
    </row>
    <row r="68" spans="1:9" ht="15" customHeight="1">
      <c r="A68" s="17">
        <v>52</v>
      </c>
      <c r="B68" s="22" t="s">
        <v>183</v>
      </c>
      <c r="C68" s="19" t="s">
        <v>184</v>
      </c>
      <c r="D68" s="20">
        <f t="shared" si="0"/>
        <v>0</v>
      </c>
      <c r="E68" s="21"/>
      <c r="F68" s="21"/>
      <c r="G68" s="21"/>
      <c r="H68" s="21"/>
      <c r="I68" s="21"/>
    </row>
    <row r="69" spans="1:9" ht="15" customHeight="1">
      <c r="A69" s="17">
        <v>53</v>
      </c>
      <c r="B69" s="26" t="s">
        <v>185</v>
      </c>
      <c r="C69" s="19" t="s">
        <v>186</v>
      </c>
      <c r="D69" s="20">
        <f t="shared" si="0"/>
        <v>70</v>
      </c>
      <c r="E69" s="21"/>
      <c r="F69" s="21"/>
      <c r="G69" s="21">
        <v>70</v>
      </c>
      <c r="H69" s="21"/>
      <c r="I69" s="21"/>
    </row>
    <row r="70" spans="1:9" ht="15" customHeight="1">
      <c r="A70" s="23">
        <v>54</v>
      </c>
      <c r="B70" s="24" t="s">
        <v>187</v>
      </c>
      <c r="C70" s="25" t="s">
        <v>188</v>
      </c>
      <c r="D70" s="20">
        <f t="shared" si="0"/>
        <v>70</v>
      </c>
      <c r="E70" s="20">
        <f>SUM(E67:E69)</f>
        <v>0</v>
      </c>
      <c r="F70" s="20">
        <f>SUM(F67:F69)</f>
        <v>0</v>
      </c>
      <c r="G70" s="20">
        <f>SUM(G67:G69)</f>
        <v>70</v>
      </c>
      <c r="H70" s="20">
        <f>SUM(H67:H69)</f>
        <v>0</v>
      </c>
      <c r="I70" s="20">
        <f>SUM(I67:I69)</f>
        <v>0</v>
      </c>
    </row>
    <row r="71" spans="1:9" ht="15" customHeight="1">
      <c r="A71" s="17">
        <v>55</v>
      </c>
      <c r="B71" s="26" t="s">
        <v>189</v>
      </c>
      <c r="C71" s="19" t="s">
        <v>190</v>
      </c>
      <c r="D71" s="20">
        <f t="shared" si="0"/>
        <v>0</v>
      </c>
      <c r="E71" s="21"/>
      <c r="F71" s="21"/>
      <c r="G71" s="21"/>
      <c r="H71" s="21"/>
      <c r="I71" s="21"/>
    </row>
    <row r="72" spans="1:9" ht="15" customHeight="1">
      <c r="A72" s="17">
        <v>56</v>
      </c>
      <c r="B72" s="22" t="s">
        <v>191</v>
      </c>
      <c r="C72" s="19" t="s">
        <v>192</v>
      </c>
      <c r="D72" s="20">
        <f aca="true" t="shared" si="1" ref="D72:D89">SUM(E72:I72)</f>
        <v>600</v>
      </c>
      <c r="E72" s="21">
        <v>600</v>
      </c>
      <c r="F72" s="21"/>
      <c r="G72" s="21"/>
      <c r="H72" s="21"/>
      <c r="I72" s="21"/>
    </row>
    <row r="73" spans="1:9" ht="15" customHeight="1">
      <c r="A73" s="17">
        <v>57</v>
      </c>
      <c r="B73" s="26" t="s">
        <v>193</v>
      </c>
      <c r="C73" s="19" t="s">
        <v>194</v>
      </c>
      <c r="D73" s="20">
        <f t="shared" si="1"/>
        <v>0</v>
      </c>
      <c r="E73" s="21"/>
      <c r="F73" s="21"/>
      <c r="G73" s="21"/>
      <c r="H73" s="21"/>
      <c r="I73" s="21"/>
    </row>
    <row r="74" spans="1:9" ht="15" customHeight="1" thickBot="1">
      <c r="A74" s="30">
        <v>58</v>
      </c>
      <c r="B74" s="31" t="s">
        <v>195</v>
      </c>
      <c r="C74" s="32" t="s">
        <v>196</v>
      </c>
      <c r="D74" s="20">
        <f t="shared" si="1"/>
        <v>600</v>
      </c>
      <c r="E74" s="33">
        <f>SUM(E71:E73)</f>
        <v>600</v>
      </c>
      <c r="F74" s="33">
        <f>SUM(F71:F73)</f>
        <v>0</v>
      </c>
      <c r="G74" s="33">
        <f>SUM(G71:G73)</f>
        <v>0</v>
      </c>
      <c r="H74" s="33">
        <f>SUM(H71:H73)</f>
        <v>0</v>
      </c>
      <c r="I74" s="33">
        <f>SUM(I71:I73)</f>
        <v>0</v>
      </c>
    </row>
    <row r="75" spans="1:9" ht="15" customHeight="1" thickBot="1">
      <c r="A75" s="34">
        <v>59</v>
      </c>
      <c r="B75" s="35" t="s">
        <v>197</v>
      </c>
      <c r="C75" s="36" t="s">
        <v>198</v>
      </c>
      <c r="D75" s="20">
        <f t="shared" si="1"/>
        <v>786642</v>
      </c>
      <c r="E75" s="37">
        <f>E27+E33+E47+E60+E66+E70+E74</f>
        <v>633511</v>
      </c>
      <c r="F75" s="37">
        <f>F27+F33+F47+F60+F66+F70+F74</f>
        <v>6722</v>
      </c>
      <c r="G75" s="37">
        <f>G27+G33+G47+G60+G66+G70+G74</f>
        <v>120229</v>
      </c>
      <c r="H75" s="37">
        <f>H27+H33+H47+H60+H66+H70+H74</f>
        <v>25230</v>
      </c>
      <c r="I75" s="37">
        <f>I27+I33+I47+I60+I66+I70+I74</f>
        <v>950</v>
      </c>
    </row>
    <row r="76" spans="1:9" ht="15">
      <c r="A76" s="38">
        <v>60</v>
      </c>
      <c r="B76" s="39" t="s">
        <v>199</v>
      </c>
      <c r="C76" s="40" t="s">
        <v>200</v>
      </c>
      <c r="D76" s="20">
        <f t="shared" si="1"/>
        <v>0</v>
      </c>
      <c r="E76" s="40"/>
      <c r="F76" s="40"/>
      <c r="G76" s="40"/>
      <c r="H76" s="40"/>
      <c r="I76" s="40"/>
    </row>
    <row r="77" spans="1:9" ht="15">
      <c r="A77" s="23">
        <v>61</v>
      </c>
      <c r="B77" s="41" t="s">
        <v>201</v>
      </c>
      <c r="C77" s="42" t="s">
        <v>202</v>
      </c>
      <c r="D77" s="20">
        <f t="shared" si="1"/>
        <v>0</v>
      </c>
      <c r="E77" s="42"/>
      <c r="F77" s="42"/>
      <c r="G77" s="42"/>
      <c r="H77" s="42"/>
      <c r="I77" s="42"/>
    </row>
    <row r="78" spans="1:9" ht="15">
      <c r="A78" s="23">
        <v>62</v>
      </c>
      <c r="B78" s="22" t="s">
        <v>203</v>
      </c>
      <c r="C78" s="42" t="s">
        <v>204</v>
      </c>
      <c r="D78" s="20">
        <f t="shared" si="1"/>
        <v>67950</v>
      </c>
      <c r="E78" s="42">
        <v>67950</v>
      </c>
      <c r="F78" s="42"/>
      <c r="G78" s="42"/>
      <c r="H78" s="42"/>
      <c r="I78" s="42"/>
    </row>
    <row r="79" spans="1:9" ht="15">
      <c r="A79" s="23">
        <v>63</v>
      </c>
      <c r="B79" s="22" t="s">
        <v>205</v>
      </c>
      <c r="C79" s="42" t="s">
        <v>206</v>
      </c>
      <c r="D79" s="20">
        <f t="shared" si="1"/>
        <v>0</v>
      </c>
      <c r="E79" s="42"/>
      <c r="F79" s="42"/>
      <c r="G79" s="42"/>
      <c r="H79" s="42"/>
      <c r="I79" s="42"/>
    </row>
    <row r="80" spans="1:9" ht="15">
      <c r="A80" s="23">
        <v>64</v>
      </c>
      <c r="B80" s="24" t="s">
        <v>207</v>
      </c>
      <c r="C80" s="42" t="s">
        <v>208</v>
      </c>
      <c r="D80" s="20">
        <f t="shared" si="1"/>
        <v>67950</v>
      </c>
      <c r="E80" s="42">
        <f>SUM(E78:E79)</f>
        <v>67950</v>
      </c>
      <c r="F80" s="42">
        <f>SUM(F78:F79)</f>
        <v>0</v>
      </c>
      <c r="G80" s="42">
        <f>SUM(G78:G79)</f>
        <v>0</v>
      </c>
      <c r="H80" s="42">
        <f>SUM(H78:H79)</f>
        <v>0</v>
      </c>
      <c r="I80" s="42">
        <f>SUM(I78:I79)</f>
        <v>0</v>
      </c>
    </row>
    <row r="81" spans="1:9" ht="15">
      <c r="A81" s="23">
        <v>65</v>
      </c>
      <c r="B81" s="43" t="s">
        <v>209</v>
      </c>
      <c r="C81" s="42" t="s">
        <v>210</v>
      </c>
      <c r="D81" s="20">
        <f t="shared" si="1"/>
        <v>0</v>
      </c>
      <c r="E81" s="42"/>
      <c r="F81" s="42"/>
      <c r="G81" s="42"/>
      <c r="H81" s="42"/>
      <c r="I81" s="42"/>
    </row>
    <row r="82" spans="1:9" ht="15">
      <c r="A82" s="23">
        <v>66</v>
      </c>
      <c r="B82" s="43" t="s">
        <v>211</v>
      </c>
      <c r="C82" s="42" t="s">
        <v>212</v>
      </c>
      <c r="D82" s="20">
        <f t="shared" si="1"/>
        <v>0</v>
      </c>
      <c r="E82" s="42"/>
      <c r="F82" s="42"/>
      <c r="G82" s="42"/>
      <c r="H82" s="42"/>
      <c r="I82" s="42"/>
    </row>
    <row r="83" spans="1:9" ht="15">
      <c r="A83" s="23">
        <v>67</v>
      </c>
      <c r="B83" s="43" t="s">
        <v>213</v>
      </c>
      <c r="C83" s="42" t="s">
        <v>214</v>
      </c>
      <c r="D83" s="20">
        <f t="shared" si="1"/>
        <v>388381</v>
      </c>
      <c r="E83" s="44"/>
      <c r="F83" s="45">
        <v>137284</v>
      </c>
      <c r="G83" s="44">
        <v>114274</v>
      </c>
      <c r="H83" s="44">
        <v>94265</v>
      </c>
      <c r="I83" s="44">
        <v>42558</v>
      </c>
    </row>
    <row r="84" spans="1:9" ht="15">
      <c r="A84" s="23">
        <v>68</v>
      </c>
      <c r="B84" s="43" t="s">
        <v>215</v>
      </c>
      <c r="C84" s="42" t="s">
        <v>216</v>
      </c>
      <c r="D84" s="20">
        <f t="shared" si="1"/>
        <v>0</v>
      </c>
      <c r="E84" s="46"/>
      <c r="F84" s="47"/>
      <c r="G84" s="46"/>
      <c r="H84" s="46"/>
      <c r="I84" s="46"/>
    </row>
    <row r="85" spans="1:9" ht="15">
      <c r="A85" s="23">
        <v>69</v>
      </c>
      <c r="B85" s="26" t="s">
        <v>217</v>
      </c>
      <c r="C85" s="42" t="s">
        <v>218</v>
      </c>
      <c r="D85" s="20">
        <f t="shared" si="1"/>
        <v>0</v>
      </c>
      <c r="E85" s="46"/>
      <c r="F85" s="47"/>
      <c r="G85" s="46"/>
      <c r="H85" s="46"/>
      <c r="I85" s="46"/>
    </row>
    <row r="86" spans="1:9" ht="15">
      <c r="A86" s="23">
        <v>70</v>
      </c>
      <c r="B86" s="29" t="s">
        <v>219</v>
      </c>
      <c r="C86" s="42" t="s">
        <v>220</v>
      </c>
      <c r="D86" s="20">
        <f t="shared" si="1"/>
        <v>456331</v>
      </c>
      <c r="E86" s="46">
        <f>(SUM(E80:E85))+E76+E77</f>
        <v>67950</v>
      </c>
      <c r="F86" s="48">
        <f>(SUM(F80:F85))+F76+F77</f>
        <v>137284</v>
      </c>
      <c r="G86" s="46">
        <f>(SUM(G80:G85))+G76+G77</f>
        <v>114274</v>
      </c>
      <c r="H86" s="46">
        <f>(SUM(H80:H85))+H76+H77</f>
        <v>94265</v>
      </c>
      <c r="I86" s="46">
        <f>(SUM(I80:I85))+I76+I77</f>
        <v>42558</v>
      </c>
    </row>
    <row r="87" spans="1:9" ht="15">
      <c r="A87" s="23">
        <v>71</v>
      </c>
      <c r="B87" s="41" t="s">
        <v>221</v>
      </c>
      <c r="C87" s="42" t="s">
        <v>222</v>
      </c>
      <c r="D87" s="20">
        <f t="shared" si="1"/>
        <v>0</v>
      </c>
      <c r="E87" s="46"/>
      <c r="F87" s="48"/>
      <c r="G87" s="46"/>
      <c r="H87" s="46"/>
      <c r="I87" s="46"/>
    </row>
    <row r="88" spans="1:9" ht="15">
      <c r="A88" s="23">
        <v>72</v>
      </c>
      <c r="B88" s="41" t="s">
        <v>223</v>
      </c>
      <c r="C88" s="42" t="s">
        <v>224</v>
      </c>
      <c r="D88" s="20">
        <f t="shared" si="1"/>
        <v>456331</v>
      </c>
      <c r="E88" s="46">
        <f>SUM(E86:E87)</f>
        <v>67950</v>
      </c>
      <c r="F88" s="48">
        <f>SUM(F86:F87)</f>
        <v>137284</v>
      </c>
      <c r="G88" s="46">
        <f>SUM(G86:G87)</f>
        <v>114274</v>
      </c>
      <c r="H88" s="46">
        <f>SUM(H86:H87)</f>
        <v>94265</v>
      </c>
      <c r="I88" s="46">
        <f>SUM(I86:I87)</f>
        <v>42558</v>
      </c>
    </row>
    <row r="89" spans="1:9" ht="15">
      <c r="A89" s="411">
        <v>73</v>
      </c>
      <c r="B89" s="412" t="s">
        <v>225</v>
      </c>
      <c r="C89" s="412"/>
      <c r="D89" s="413">
        <f t="shared" si="1"/>
        <v>1242973</v>
      </c>
      <c r="E89" s="414">
        <f>E75+E88</f>
        <v>701461</v>
      </c>
      <c r="F89" s="415">
        <f>F75+F88</f>
        <v>144006</v>
      </c>
      <c r="G89" s="414">
        <f>G75+G88</f>
        <v>234503</v>
      </c>
      <c r="H89" s="414">
        <f>H75+H88</f>
        <v>119495</v>
      </c>
      <c r="I89" s="414">
        <f>I75+I88</f>
        <v>43508</v>
      </c>
    </row>
    <row r="91" spans="2:3" ht="15.75">
      <c r="B91" s="416"/>
      <c r="C91" s="417"/>
    </row>
    <row r="92" ht="15.75">
      <c r="B92" s="416"/>
    </row>
    <row r="93" ht="15.75">
      <c r="B93" s="416"/>
    </row>
    <row r="94" ht="15.75">
      <c r="B94" s="416"/>
    </row>
  </sheetData>
  <sheetProtection/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zoomScale="80" zoomScaleNormal="80" zoomScalePageLayoutView="0" workbookViewId="0" topLeftCell="A1">
      <selection activeCell="I6" sqref="I6"/>
    </sheetView>
  </sheetViews>
  <sheetFormatPr defaultColWidth="9.140625" defaultRowHeight="15"/>
  <cols>
    <col min="1" max="1" width="4.28125" style="395" customWidth="1"/>
    <col min="2" max="2" width="38.00390625" style="395" customWidth="1"/>
    <col min="3" max="3" width="10.421875" style="240" customWidth="1"/>
    <col min="4" max="4" width="12.00390625" style="240" customWidth="1"/>
    <col min="5" max="5" width="10.57421875" style="240" customWidth="1"/>
    <col min="6" max="6" width="13.7109375" style="240" customWidth="1"/>
    <col min="7" max="7" width="14.00390625" style="240" customWidth="1"/>
    <col min="8" max="8" width="16.421875" style="240" customWidth="1"/>
    <col min="9" max="9" width="16.7109375" style="240" customWidth="1"/>
    <col min="10" max="10" width="10.8515625" style="240" customWidth="1"/>
    <col min="11" max="12" width="10.57421875" style="240" customWidth="1"/>
    <col min="13" max="13" width="8.140625" style="240" customWidth="1"/>
    <col min="14" max="16384" width="9.140625" style="240" customWidth="1"/>
  </cols>
  <sheetData>
    <row r="1" spans="1:8" s="396" customFormat="1" ht="15.75">
      <c r="A1" s="395"/>
      <c r="D1" s="397" t="s">
        <v>0</v>
      </c>
      <c r="H1" s="219" t="s">
        <v>646</v>
      </c>
    </row>
    <row r="2" spans="1:8" s="396" customFormat="1" ht="15">
      <c r="A2" s="395"/>
      <c r="C2" s="398" t="s">
        <v>647</v>
      </c>
      <c r="D2" s="398"/>
      <c r="E2" s="398"/>
      <c r="H2" s="410" t="s">
        <v>673</v>
      </c>
    </row>
    <row r="3" spans="1:8" s="396" customFormat="1" ht="15">
      <c r="A3" s="395"/>
      <c r="C3" s="398"/>
      <c r="D3" s="398"/>
      <c r="E3" s="398"/>
      <c r="H3" s="399"/>
    </row>
    <row r="4" spans="1:10" s="396" customFormat="1" ht="15">
      <c r="A4" s="395"/>
      <c r="C4" s="398"/>
      <c r="D4" s="398"/>
      <c r="E4" s="398" t="s">
        <v>515</v>
      </c>
      <c r="J4" s="220"/>
    </row>
    <row r="5" spans="1:9" s="396" customFormat="1" ht="15">
      <c r="A5" s="398"/>
      <c r="B5" s="398" t="s">
        <v>648</v>
      </c>
      <c r="C5" s="398" t="s">
        <v>421</v>
      </c>
      <c r="D5" s="398" t="s">
        <v>422</v>
      </c>
      <c r="E5" s="398" t="s">
        <v>516</v>
      </c>
      <c r="F5" s="398" t="s">
        <v>517</v>
      </c>
      <c r="G5" s="398" t="s">
        <v>425</v>
      </c>
      <c r="H5" s="398" t="s">
        <v>518</v>
      </c>
      <c r="I5" s="398" t="s">
        <v>649</v>
      </c>
    </row>
    <row r="6" spans="1:9" s="396" customFormat="1" ht="15.75" thickBot="1">
      <c r="A6" s="398">
        <v>1</v>
      </c>
      <c r="B6" s="400" t="s">
        <v>650</v>
      </c>
      <c r="C6" s="400" t="s">
        <v>9</v>
      </c>
      <c r="D6" s="400" t="s">
        <v>10</v>
      </c>
      <c r="E6" s="400" t="s">
        <v>651</v>
      </c>
      <c r="F6" s="400" t="s">
        <v>652</v>
      </c>
      <c r="G6" s="400" t="s">
        <v>653</v>
      </c>
      <c r="H6" s="400" t="s">
        <v>587</v>
      </c>
      <c r="I6" s="400" t="s">
        <v>233</v>
      </c>
    </row>
    <row r="7" spans="1:9" s="396" customFormat="1" ht="15.75" thickBot="1">
      <c r="A7" s="398">
        <v>2</v>
      </c>
      <c r="B7" s="401" t="s">
        <v>654</v>
      </c>
      <c r="C7" s="401">
        <v>25</v>
      </c>
      <c r="D7" s="401">
        <v>4.5</v>
      </c>
      <c r="E7" s="401">
        <v>2</v>
      </c>
      <c r="F7" s="401">
        <v>19</v>
      </c>
      <c r="G7" s="401">
        <v>25.85</v>
      </c>
      <c r="H7" s="401">
        <v>12</v>
      </c>
      <c r="I7" s="401">
        <f>SUM(C7:H7)</f>
        <v>88.35</v>
      </c>
    </row>
    <row r="8" spans="1:9" s="396" customFormat="1" ht="15.75" thickBot="1">
      <c r="A8" s="398">
        <v>3</v>
      </c>
      <c r="B8" s="402" t="s">
        <v>665</v>
      </c>
      <c r="C8" s="403">
        <v>3</v>
      </c>
      <c r="D8" s="403">
        <v>2</v>
      </c>
      <c r="E8" s="403"/>
      <c r="F8" s="403">
        <v>86</v>
      </c>
      <c r="G8" s="403">
        <v>3</v>
      </c>
      <c r="H8" s="403"/>
      <c r="I8" s="401">
        <f>SUM(C8:H8)</f>
        <v>94</v>
      </c>
    </row>
    <row r="9" spans="1:9" s="396" customFormat="1" ht="15">
      <c r="A9" s="398"/>
      <c r="B9" s="402" t="s">
        <v>666</v>
      </c>
      <c r="C9" s="403"/>
      <c r="D9" s="403"/>
      <c r="E9" s="403"/>
      <c r="F9" s="403">
        <v>192</v>
      </c>
      <c r="G9" s="403"/>
      <c r="H9" s="403"/>
      <c r="I9" s="401">
        <f>SUM(C9:H9)</f>
        <v>192</v>
      </c>
    </row>
    <row r="10" spans="1:9" s="396" customFormat="1" ht="15">
      <c r="A10" s="398">
        <v>4</v>
      </c>
      <c r="B10" s="402" t="s">
        <v>655</v>
      </c>
      <c r="C10" s="403"/>
      <c r="D10" s="403"/>
      <c r="E10" s="403"/>
      <c r="F10" s="403">
        <v>9</v>
      </c>
      <c r="G10" s="403"/>
      <c r="H10" s="403"/>
      <c r="I10" s="408">
        <f>SUM(C10:H10)</f>
        <v>9</v>
      </c>
    </row>
    <row r="11" spans="1:9" s="396" customFormat="1" ht="15.75" thickBot="1">
      <c r="A11" s="398">
        <v>5</v>
      </c>
      <c r="B11" s="407" t="s">
        <v>656</v>
      </c>
      <c r="C11" s="403"/>
      <c r="D11" s="403"/>
      <c r="E11" s="403"/>
      <c r="F11" s="403">
        <v>7</v>
      </c>
      <c r="G11" s="403"/>
      <c r="H11" s="403"/>
      <c r="I11" s="409">
        <f>SUM(C11:H11)</f>
        <v>7</v>
      </c>
    </row>
    <row r="12" spans="1:9" s="396" customFormat="1" ht="15.75" thickBot="1">
      <c r="A12" s="398">
        <v>6</v>
      </c>
      <c r="B12" s="404" t="s">
        <v>657</v>
      </c>
      <c r="C12" s="405">
        <f>SUM(C7:C11)</f>
        <v>28</v>
      </c>
      <c r="D12" s="405">
        <f aca="true" t="shared" si="0" ref="D12:I12">SUM(D7:D11)</f>
        <v>6.5</v>
      </c>
      <c r="E12" s="405">
        <f t="shared" si="0"/>
        <v>2</v>
      </c>
      <c r="F12" s="405">
        <f t="shared" si="0"/>
        <v>313</v>
      </c>
      <c r="G12" s="405">
        <f t="shared" si="0"/>
        <v>28.85</v>
      </c>
      <c r="H12" s="405">
        <f t="shared" si="0"/>
        <v>12</v>
      </c>
      <c r="I12" s="405">
        <f t="shared" si="0"/>
        <v>390.35</v>
      </c>
    </row>
    <row r="13" spans="1:9" s="396" customFormat="1" ht="15.75">
      <c r="A13" s="398"/>
      <c r="B13" s="397"/>
      <c r="C13" s="398"/>
      <c r="D13" s="398"/>
      <c r="E13" s="398"/>
      <c r="F13" s="398"/>
      <c r="G13" s="398"/>
      <c r="H13" s="398"/>
      <c r="I13" s="398"/>
    </row>
    <row r="14" spans="1:9" ht="15">
      <c r="A14" s="398"/>
      <c r="B14" s="398" t="s">
        <v>658</v>
      </c>
      <c r="C14" s="398" t="s">
        <v>659</v>
      </c>
      <c r="D14" s="398"/>
      <c r="E14" s="398"/>
      <c r="F14" s="398">
        <v>1</v>
      </c>
      <c r="G14" s="398" t="s">
        <v>660</v>
      </c>
      <c r="H14" s="398"/>
      <c r="I14" s="398"/>
    </row>
    <row r="15" spans="2:7" ht="15">
      <c r="B15" s="398"/>
      <c r="C15" s="398" t="s">
        <v>661</v>
      </c>
      <c r="D15" s="398"/>
      <c r="E15" s="398"/>
      <c r="F15" s="398">
        <v>1</v>
      </c>
      <c r="G15" s="398" t="s">
        <v>660</v>
      </c>
    </row>
    <row r="16" spans="2:7" ht="15">
      <c r="B16" s="398"/>
      <c r="C16" s="398" t="s">
        <v>662</v>
      </c>
      <c r="D16" s="398"/>
      <c r="E16" s="398"/>
      <c r="F16" s="398">
        <v>7</v>
      </c>
      <c r="G16" s="398" t="s">
        <v>660</v>
      </c>
    </row>
    <row r="17" spans="2:12" ht="15">
      <c r="B17" s="398"/>
      <c r="C17" s="398" t="s">
        <v>663</v>
      </c>
      <c r="D17" s="398"/>
      <c r="E17" s="398"/>
      <c r="F17" s="398">
        <v>3</v>
      </c>
      <c r="G17" s="398" t="s">
        <v>660</v>
      </c>
      <c r="L17" s="406"/>
    </row>
    <row r="18" spans="4:7" ht="15">
      <c r="D18" s="398" t="s">
        <v>664</v>
      </c>
      <c r="E18" s="398"/>
      <c r="F18" s="398">
        <f>SUM(F14:F17)</f>
        <v>12</v>
      </c>
      <c r="G18" s="398" t="s">
        <v>660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.7109375" style="175" customWidth="1"/>
    <col min="2" max="2" width="4.57421875" style="175" customWidth="1"/>
    <col min="3" max="3" width="27.28125" style="175" customWidth="1"/>
    <col min="4" max="4" width="11.7109375" style="175" customWidth="1"/>
    <col min="5" max="5" width="7.421875" style="175" customWidth="1"/>
    <col min="6" max="6" width="24.7109375" style="175" customWidth="1"/>
    <col min="7" max="16384" width="9.140625" style="175" customWidth="1"/>
  </cols>
  <sheetData>
    <row r="1" spans="3:7" ht="12.75">
      <c r="C1" s="176" t="s">
        <v>416</v>
      </c>
      <c r="D1" s="176"/>
      <c r="E1" s="177"/>
      <c r="F1" s="177"/>
      <c r="G1" s="105" t="s">
        <v>417</v>
      </c>
    </row>
    <row r="2" spans="3:8" ht="12.75">
      <c r="C2" s="177"/>
      <c r="D2" s="177" t="s">
        <v>418</v>
      </c>
      <c r="E2" s="177"/>
      <c r="F2" s="177"/>
      <c r="G2" s="410" t="s">
        <v>673</v>
      </c>
      <c r="H2" s="178"/>
    </row>
    <row r="3" spans="3:8" ht="12.75">
      <c r="C3" s="175" t="s">
        <v>419</v>
      </c>
      <c r="G3" s="106" t="s">
        <v>3</v>
      </c>
      <c r="H3" s="178"/>
    </row>
    <row r="4" spans="7:8" ht="12.75">
      <c r="G4" s="106"/>
      <c r="H4" s="178"/>
    </row>
    <row r="5" spans="2:8" ht="12.75">
      <c r="B5" s="175" t="s">
        <v>420</v>
      </c>
      <c r="C5" s="175" t="s">
        <v>421</v>
      </c>
      <c r="D5" s="175" t="s">
        <v>422</v>
      </c>
      <c r="E5" s="175" t="s">
        <v>423</v>
      </c>
      <c r="F5" s="175" t="s">
        <v>424</v>
      </c>
      <c r="G5" s="106" t="s">
        <v>425</v>
      </c>
      <c r="H5" s="178"/>
    </row>
    <row r="6" spans="1:7" ht="12.75">
      <c r="A6" s="179">
        <v>1</v>
      </c>
      <c r="B6" s="422" t="s">
        <v>426</v>
      </c>
      <c r="C6" s="422"/>
      <c r="D6" s="422"/>
      <c r="E6" s="422" t="s">
        <v>427</v>
      </c>
      <c r="F6" s="422"/>
      <c r="G6" s="422"/>
    </row>
    <row r="7" spans="1:7" ht="12.75">
      <c r="A7" s="179">
        <v>2</v>
      </c>
      <c r="B7" s="180" t="s">
        <v>428</v>
      </c>
      <c r="C7" s="180" t="s">
        <v>429</v>
      </c>
      <c r="D7" s="180"/>
      <c r="E7" s="180" t="s">
        <v>428</v>
      </c>
      <c r="F7" s="180" t="s">
        <v>430</v>
      </c>
      <c r="G7" s="180"/>
    </row>
    <row r="8" spans="1:7" ht="12.75">
      <c r="A8" s="179">
        <v>3</v>
      </c>
      <c r="B8" s="181" t="s">
        <v>431</v>
      </c>
      <c r="C8" s="182" t="s">
        <v>432</v>
      </c>
      <c r="D8" s="181">
        <v>586285</v>
      </c>
      <c r="E8" s="181" t="s">
        <v>431</v>
      </c>
      <c r="F8" s="181" t="s">
        <v>433</v>
      </c>
      <c r="G8" s="181">
        <v>350909</v>
      </c>
    </row>
    <row r="9" spans="1:7" ht="12.75">
      <c r="A9" s="179">
        <v>4</v>
      </c>
      <c r="B9" s="181" t="s">
        <v>434</v>
      </c>
      <c r="C9" s="182" t="s">
        <v>435</v>
      </c>
      <c r="D9" s="181">
        <v>219486</v>
      </c>
      <c r="E9" s="181" t="s">
        <v>434</v>
      </c>
      <c r="F9" s="181" t="s">
        <v>436</v>
      </c>
      <c r="G9" s="181">
        <v>82210</v>
      </c>
    </row>
    <row r="10" spans="1:7" ht="12.75">
      <c r="A10" s="179">
        <v>5</v>
      </c>
      <c r="B10" s="181" t="s">
        <v>437</v>
      </c>
      <c r="C10" s="182" t="s">
        <v>167</v>
      </c>
      <c r="D10" s="181">
        <v>60992</v>
      </c>
      <c r="E10" s="181" t="s">
        <v>437</v>
      </c>
      <c r="F10" s="181" t="s">
        <v>438</v>
      </c>
      <c r="G10" s="181">
        <v>222204</v>
      </c>
    </row>
    <row r="11" spans="1:7" ht="12.75">
      <c r="A11" s="179">
        <v>6</v>
      </c>
      <c r="B11" s="181" t="s">
        <v>439</v>
      </c>
      <c r="C11" s="182" t="s">
        <v>440</v>
      </c>
      <c r="D11" s="181">
        <v>70</v>
      </c>
      <c r="E11" s="181" t="s">
        <v>439</v>
      </c>
      <c r="F11" s="181" t="s">
        <v>441</v>
      </c>
      <c r="G11" s="181">
        <v>88471</v>
      </c>
    </row>
    <row r="12" spans="1:7" ht="12.75">
      <c r="A12" s="179">
        <v>7</v>
      </c>
      <c r="B12" s="181" t="s">
        <v>442</v>
      </c>
      <c r="C12" s="181" t="s">
        <v>443</v>
      </c>
      <c r="D12" s="181">
        <v>49421</v>
      </c>
      <c r="E12" s="181" t="s">
        <v>442</v>
      </c>
      <c r="F12" s="181" t="s">
        <v>444</v>
      </c>
      <c r="G12" s="181">
        <v>234605</v>
      </c>
    </row>
    <row r="13" spans="1:7" ht="12.75">
      <c r="A13" s="179">
        <v>8</v>
      </c>
      <c r="B13" s="181" t="s">
        <v>445</v>
      </c>
      <c r="C13" s="181"/>
      <c r="D13" s="181"/>
      <c r="E13" s="181" t="s">
        <v>445</v>
      </c>
      <c r="F13" s="181"/>
      <c r="G13" s="181"/>
    </row>
    <row r="14" spans="1:7" ht="12.75">
      <c r="A14" s="179">
        <v>9</v>
      </c>
      <c r="B14" s="181"/>
      <c r="C14" s="181"/>
      <c r="D14" s="181"/>
      <c r="E14" s="181" t="s">
        <v>446</v>
      </c>
      <c r="F14" s="181"/>
      <c r="G14" s="181"/>
    </row>
    <row r="15" spans="1:7" ht="12.75">
      <c r="A15" s="179">
        <v>10</v>
      </c>
      <c r="B15" s="181"/>
      <c r="C15" s="181"/>
      <c r="D15" s="181"/>
      <c r="E15" s="181"/>
      <c r="F15" s="181"/>
      <c r="G15" s="181"/>
    </row>
    <row r="16" spans="1:7" ht="12.75">
      <c r="A16" s="179">
        <v>11</v>
      </c>
      <c r="B16" s="183"/>
      <c r="C16" s="183" t="s">
        <v>447</v>
      </c>
      <c r="D16" s="183">
        <f>SUM(D8:D15)</f>
        <v>916254</v>
      </c>
      <c r="E16" s="183"/>
      <c r="F16" s="183" t="s">
        <v>448</v>
      </c>
      <c r="G16" s="183">
        <f>SUM(G8:G14)</f>
        <v>978399</v>
      </c>
    </row>
    <row r="17" spans="1:7" ht="12.75">
      <c r="A17" s="179">
        <v>12</v>
      </c>
      <c r="B17" s="181"/>
      <c r="C17" s="181"/>
      <c r="D17" s="181"/>
      <c r="E17" s="181"/>
      <c r="F17" s="181" t="s">
        <v>449</v>
      </c>
      <c r="G17" s="181">
        <f>D16</f>
        <v>916254</v>
      </c>
    </row>
    <row r="18" spans="1:7" ht="12.75">
      <c r="A18" s="179">
        <v>13</v>
      </c>
      <c r="B18" s="181"/>
      <c r="C18" s="181"/>
      <c r="D18" s="181"/>
      <c r="E18" s="181"/>
      <c r="F18" s="181" t="s">
        <v>450</v>
      </c>
      <c r="G18" s="181">
        <f>G16-G17</f>
        <v>62145</v>
      </c>
    </row>
    <row r="19" spans="1:7" ht="12.75">
      <c r="A19" s="179">
        <v>14</v>
      </c>
      <c r="B19" s="181"/>
      <c r="C19" s="184"/>
      <c r="D19" s="181"/>
      <c r="E19" s="181"/>
      <c r="F19" s="181"/>
      <c r="G19" s="181"/>
    </row>
    <row r="20" spans="1:7" ht="12.75">
      <c r="A20" s="179">
        <v>15</v>
      </c>
      <c r="B20" s="183" t="s">
        <v>451</v>
      </c>
      <c r="C20" s="183" t="s">
        <v>452</v>
      </c>
      <c r="D20" s="183"/>
      <c r="E20" s="183" t="s">
        <v>451</v>
      </c>
      <c r="F20" s="183" t="s">
        <v>453</v>
      </c>
      <c r="G20" s="183"/>
    </row>
    <row r="21" spans="1:7" ht="12.75">
      <c r="A21" s="179">
        <v>16</v>
      </c>
      <c r="B21" s="181" t="s">
        <v>454</v>
      </c>
      <c r="C21" s="181" t="s">
        <v>455</v>
      </c>
      <c r="D21" s="181">
        <v>31621</v>
      </c>
      <c r="E21" s="181" t="s">
        <v>454</v>
      </c>
      <c r="F21" s="181" t="s">
        <v>309</v>
      </c>
      <c r="G21" s="181">
        <v>101217</v>
      </c>
    </row>
    <row r="22" spans="1:7" ht="12.75">
      <c r="A22" s="179">
        <v>17</v>
      </c>
      <c r="B22" s="181" t="s">
        <v>456</v>
      </c>
      <c r="C22" s="181" t="s">
        <v>457</v>
      </c>
      <c r="D22" s="181">
        <v>1970</v>
      </c>
      <c r="E22" s="181" t="s">
        <v>456</v>
      </c>
      <c r="F22" s="181" t="s">
        <v>365</v>
      </c>
      <c r="G22" s="181">
        <v>34801</v>
      </c>
    </row>
    <row r="23" spans="1:7" ht="12.75">
      <c r="A23" s="179">
        <v>18</v>
      </c>
      <c r="B23" s="181" t="s">
        <v>458</v>
      </c>
      <c r="C23" s="181" t="s">
        <v>459</v>
      </c>
      <c r="D23" s="181">
        <v>600</v>
      </c>
      <c r="E23" s="181" t="s">
        <v>458</v>
      </c>
      <c r="F23" s="181" t="s">
        <v>460</v>
      </c>
      <c r="G23" s="181">
        <v>3064</v>
      </c>
    </row>
    <row r="24" spans="1:7" ht="12.75">
      <c r="A24" s="179">
        <v>19</v>
      </c>
      <c r="B24" s="181" t="s">
        <v>461</v>
      </c>
      <c r="C24" s="181" t="s">
        <v>462</v>
      </c>
      <c r="D24" s="181">
        <v>167036</v>
      </c>
      <c r="E24" s="181" t="s">
        <v>461</v>
      </c>
      <c r="F24" s="182"/>
      <c r="G24" s="181"/>
    </row>
    <row r="25" spans="1:7" ht="12.75">
      <c r="A25" s="179">
        <v>20</v>
      </c>
      <c r="B25" s="181" t="s">
        <v>463</v>
      </c>
      <c r="C25" s="181"/>
      <c r="D25" s="181"/>
      <c r="E25" s="181" t="s">
        <v>463</v>
      </c>
      <c r="F25" s="181"/>
      <c r="G25" s="181"/>
    </row>
    <row r="26" spans="1:7" ht="12.75">
      <c r="A26" s="179">
        <v>21</v>
      </c>
      <c r="B26" s="181" t="s">
        <v>464</v>
      </c>
      <c r="C26" s="181"/>
      <c r="D26" s="181"/>
      <c r="E26" s="181"/>
      <c r="F26" s="181"/>
      <c r="G26" s="181"/>
    </row>
    <row r="27" spans="1:7" ht="12.75">
      <c r="A27" s="179">
        <v>22</v>
      </c>
      <c r="B27" s="181" t="s">
        <v>465</v>
      </c>
      <c r="C27" s="185"/>
      <c r="D27" s="181"/>
      <c r="E27" s="181"/>
      <c r="F27" s="181"/>
      <c r="G27" s="181"/>
    </row>
    <row r="28" spans="1:7" ht="12.75">
      <c r="A28" s="179">
        <v>23</v>
      </c>
      <c r="B28" s="181" t="s">
        <v>466</v>
      </c>
      <c r="C28" s="181"/>
      <c r="D28" s="181"/>
      <c r="E28" s="181"/>
      <c r="F28" s="181"/>
      <c r="G28" s="181"/>
    </row>
    <row r="29" spans="1:7" ht="12.75">
      <c r="A29" s="179">
        <v>24</v>
      </c>
      <c r="B29" s="183"/>
      <c r="C29" s="183" t="s">
        <v>467</v>
      </c>
      <c r="D29" s="183">
        <f>SUM(D21:D28)</f>
        <v>201227</v>
      </c>
      <c r="E29" s="183"/>
      <c r="F29" s="183" t="s">
        <v>468</v>
      </c>
      <c r="G29" s="183">
        <f>SUM(G21:G26)</f>
        <v>139082</v>
      </c>
    </row>
    <row r="30" spans="1:7" ht="12.75">
      <c r="A30" s="179">
        <v>25</v>
      </c>
      <c r="B30" s="181"/>
      <c r="C30" s="181"/>
      <c r="D30" s="181"/>
      <c r="E30" s="181"/>
      <c r="F30" s="181" t="s">
        <v>469</v>
      </c>
      <c r="G30" s="181">
        <f>D29</f>
        <v>201227</v>
      </c>
    </row>
    <row r="31" spans="1:7" ht="12.75">
      <c r="A31" s="179">
        <v>26</v>
      </c>
      <c r="B31" s="181"/>
      <c r="C31" s="181"/>
      <c r="D31" s="181"/>
      <c r="E31" s="181"/>
      <c r="F31" s="181" t="s">
        <v>470</v>
      </c>
      <c r="G31" s="181">
        <f>G29-G30</f>
        <v>-62145</v>
      </c>
    </row>
    <row r="32" spans="1:7" ht="12.75">
      <c r="A32" s="179">
        <v>27</v>
      </c>
      <c r="B32" s="181"/>
      <c r="D32" s="181"/>
      <c r="E32" s="181"/>
      <c r="F32" s="181"/>
      <c r="G32" s="181"/>
    </row>
    <row r="33" spans="1:7" ht="12.75">
      <c r="A33" s="179">
        <v>28</v>
      </c>
      <c r="B33" s="186"/>
      <c r="C33" s="186" t="s">
        <v>471</v>
      </c>
      <c r="D33" s="186">
        <f>D16+D29</f>
        <v>1117481</v>
      </c>
      <c r="E33" s="186"/>
      <c r="F33" s="186" t="s">
        <v>472</v>
      </c>
      <c r="G33" s="186">
        <f>SUM(G16+G29)</f>
        <v>1117481</v>
      </c>
    </row>
    <row r="34" spans="1:4" ht="12.75">
      <c r="A34" s="187"/>
      <c r="B34" s="187"/>
      <c r="C34" s="187"/>
      <c r="D34" s="187"/>
    </row>
    <row r="35" spans="1:4" ht="12.75">
      <c r="A35" s="187"/>
      <c r="B35" s="187"/>
      <c r="C35" s="187"/>
      <c r="D35" s="187"/>
    </row>
    <row r="36" spans="1:4" ht="12.75">
      <c r="A36" s="187"/>
      <c r="B36" s="187"/>
      <c r="C36" s="187"/>
      <c r="D36" s="187"/>
    </row>
    <row r="37" spans="1:4" ht="12.75">
      <c r="A37" s="187"/>
      <c r="B37" s="187"/>
      <c r="C37" s="187"/>
      <c r="D37" s="187"/>
    </row>
    <row r="38" spans="1:4" ht="12.75">
      <c r="A38" s="187"/>
      <c r="B38" s="187"/>
      <c r="D38" s="187"/>
    </row>
  </sheetData>
  <sheetProtection/>
  <mergeCells count="2">
    <mergeCell ref="B6:D6"/>
    <mergeCell ref="E6:G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0.140625" style="188" customWidth="1"/>
    <col min="2" max="2" width="17.7109375" style="188" customWidth="1"/>
    <col min="3" max="3" width="12.57421875" style="188" customWidth="1"/>
    <col min="4" max="4" width="10.57421875" style="190" customWidth="1"/>
    <col min="5" max="16384" width="9.140625" style="188" customWidth="1"/>
  </cols>
  <sheetData>
    <row r="1" spans="2:4" ht="12.75">
      <c r="B1" s="189" t="s">
        <v>473</v>
      </c>
      <c r="C1" s="175"/>
      <c r="D1" s="2" t="s">
        <v>474</v>
      </c>
    </row>
    <row r="2" spans="2:4" ht="12.75">
      <c r="B2" s="189" t="s">
        <v>0</v>
      </c>
      <c r="D2" s="410" t="s">
        <v>673</v>
      </c>
    </row>
    <row r="3" spans="2:4" ht="12.75">
      <c r="B3" s="189" t="s">
        <v>475</v>
      </c>
      <c r="D3" s="175"/>
    </row>
    <row r="4" ht="13.5" thickBot="1"/>
    <row r="5" spans="1:4" ht="12.75">
      <c r="A5" s="426" t="s">
        <v>476</v>
      </c>
      <c r="B5" s="426"/>
      <c r="C5" s="426"/>
      <c r="D5" s="191"/>
    </row>
    <row r="6" spans="1:4" ht="0.75" customHeight="1" thickBot="1">
      <c r="A6" s="427"/>
      <c r="B6" s="427"/>
      <c r="C6" s="427"/>
      <c r="D6" s="191"/>
    </row>
    <row r="7" spans="1:4" ht="24" customHeight="1">
      <c r="A7" s="428" t="s">
        <v>477</v>
      </c>
      <c r="B7" s="429"/>
      <c r="C7" s="430"/>
      <c r="D7" s="192">
        <v>2014</v>
      </c>
    </row>
    <row r="8" spans="1:4" ht="20.25" customHeight="1">
      <c r="A8" s="423" t="s">
        <v>478</v>
      </c>
      <c r="B8" s="424"/>
      <c r="C8" s="425"/>
      <c r="D8" s="195">
        <v>1040000</v>
      </c>
    </row>
    <row r="9" spans="1:4" ht="12.75">
      <c r="A9" s="423" t="s">
        <v>479</v>
      </c>
      <c r="B9" s="424"/>
      <c r="C9" s="425"/>
      <c r="D9" s="195">
        <v>80000</v>
      </c>
    </row>
    <row r="10" spans="1:4" ht="12.75">
      <c r="A10" s="423" t="s">
        <v>480</v>
      </c>
      <c r="B10" s="424"/>
      <c r="C10" s="425"/>
      <c r="D10" s="195">
        <v>400000</v>
      </c>
    </row>
    <row r="11" spans="1:4" ht="12.75">
      <c r="A11" s="423" t="s">
        <v>481</v>
      </c>
      <c r="B11" s="424"/>
      <c r="C11" s="425"/>
      <c r="D11" s="195">
        <v>200000</v>
      </c>
    </row>
    <row r="12" spans="1:4" ht="27.75" customHeight="1">
      <c r="A12" s="432" t="s">
        <v>482</v>
      </c>
      <c r="B12" s="424"/>
      <c r="C12" s="425"/>
      <c r="D12" s="195">
        <v>80000</v>
      </c>
    </row>
    <row r="13" spans="1:4" ht="19.5" customHeight="1">
      <c r="A13" s="423" t="s">
        <v>5</v>
      </c>
      <c r="B13" s="424"/>
      <c r="C13" s="425"/>
      <c r="D13" s="195">
        <f>SUM(D8:D12)</f>
        <v>1800000</v>
      </c>
    </row>
    <row r="14" spans="1:4" ht="19.5" customHeight="1">
      <c r="A14" s="433" t="s">
        <v>483</v>
      </c>
      <c r="B14" s="424"/>
      <c r="C14" s="425"/>
      <c r="D14" s="195">
        <v>0</v>
      </c>
    </row>
    <row r="15" spans="1:4" ht="19.5" customHeight="1" thickBot="1">
      <c r="A15" s="434" t="s">
        <v>484</v>
      </c>
      <c r="B15" s="435"/>
      <c r="C15" s="436"/>
      <c r="D15" s="195">
        <v>1800000</v>
      </c>
    </row>
    <row r="16" spans="1:4" ht="19.5" customHeight="1" thickBot="1">
      <c r="A16" s="437" t="s">
        <v>485</v>
      </c>
      <c r="B16" s="438"/>
      <c r="C16" s="439"/>
      <c r="D16" s="195">
        <v>0</v>
      </c>
    </row>
    <row r="17" spans="1:4" ht="22.5" customHeight="1" thickBot="1">
      <c r="A17" s="437" t="s">
        <v>486</v>
      </c>
      <c r="B17" s="438"/>
      <c r="C17" s="439"/>
      <c r="D17" s="195">
        <f>SUM(D15:D16)</f>
        <v>1800000</v>
      </c>
    </row>
    <row r="18" spans="1:3" ht="33" customHeight="1" thickBot="1">
      <c r="A18" s="440"/>
      <c r="B18" s="440"/>
      <c r="C18" s="440"/>
    </row>
    <row r="19" spans="1:4" ht="23.25" customHeight="1">
      <c r="A19" s="441" t="s">
        <v>487</v>
      </c>
      <c r="B19" s="429"/>
      <c r="C19" s="430"/>
      <c r="D19" s="192">
        <v>2014</v>
      </c>
    </row>
    <row r="20" spans="1:4" ht="23.25" customHeight="1">
      <c r="A20" s="442" t="s">
        <v>488</v>
      </c>
      <c r="B20" s="443"/>
      <c r="C20" s="444"/>
      <c r="D20" s="196">
        <f>SUM(D21:D27)</f>
        <v>957500</v>
      </c>
    </row>
    <row r="21" spans="1:4" ht="18" customHeight="1">
      <c r="A21" s="431" t="s">
        <v>489</v>
      </c>
      <c r="B21" s="424"/>
      <c r="C21" s="425"/>
      <c r="D21" s="195">
        <v>140000</v>
      </c>
    </row>
    <row r="22" spans="1:4" ht="18" customHeight="1">
      <c r="A22" s="197" t="s">
        <v>490</v>
      </c>
      <c r="B22" s="193"/>
      <c r="C22" s="194"/>
      <c r="D22" s="195">
        <v>137000</v>
      </c>
    </row>
    <row r="23" spans="1:4" ht="18" customHeight="1">
      <c r="A23" s="431" t="s">
        <v>491</v>
      </c>
      <c r="B23" s="424"/>
      <c r="C23" s="425"/>
      <c r="D23" s="195">
        <v>70000</v>
      </c>
    </row>
    <row r="24" spans="1:4" ht="18" customHeight="1">
      <c r="A24" s="431" t="s">
        <v>492</v>
      </c>
      <c r="B24" s="424"/>
      <c r="C24" s="425"/>
      <c r="D24" s="195">
        <v>100000</v>
      </c>
    </row>
    <row r="25" spans="1:4" ht="18" customHeight="1">
      <c r="A25" s="197" t="s">
        <v>668</v>
      </c>
      <c r="B25" s="193"/>
      <c r="C25" s="194"/>
      <c r="D25" s="195">
        <v>48000</v>
      </c>
    </row>
    <row r="26" spans="1:4" ht="17.25" customHeight="1">
      <c r="A26" s="431" t="s">
        <v>493</v>
      </c>
      <c r="B26" s="424"/>
      <c r="C26" s="425"/>
      <c r="D26" s="195">
        <v>200000</v>
      </c>
    </row>
    <row r="27" spans="1:4" ht="17.25" customHeight="1">
      <c r="A27" s="445" t="s">
        <v>494</v>
      </c>
      <c r="B27" s="424"/>
      <c r="C27" s="425"/>
      <c r="D27" s="195">
        <v>262500</v>
      </c>
    </row>
    <row r="28" spans="1:4" ht="17.25" customHeight="1">
      <c r="A28" s="446" t="s">
        <v>495</v>
      </c>
      <c r="B28" s="447"/>
      <c r="C28" s="448"/>
      <c r="D28" s="199">
        <f>SUM(D29:D33)</f>
        <v>470000</v>
      </c>
    </row>
    <row r="29" spans="1:4" ht="18.75" customHeight="1">
      <c r="A29" s="431" t="s">
        <v>496</v>
      </c>
      <c r="B29" s="424"/>
      <c r="C29" s="425"/>
      <c r="D29" s="195">
        <v>237000</v>
      </c>
    </row>
    <row r="30" spans="1:4" ht="18" customHeight="1">
      <c r="A30" s="431" t="s">
        <v>497</v>
      </c>
      <c r="B30" s="424"/>
      <c r="C30" s="425"/>
      <c r="D30" s="195">
        <v>70000</v>
      </c>
    </row>
    <row r="31" spans="1:4" ht="17.25" customHeight="1">
      <c r="A31" s="445" t="s">
        <v>498</v>
      </c>
      <c r="B31" s="424"/>
      <c r="C31" s="425"/>
      <c r="D31" s="195">
        <v>70000</v>
      </c>
    </row>
    <row r="32" spans="1:4" ht="17.25" customHeight="1">
      <c r="A32" s="198" t="s">
        <v>499</v>
      </c>
      <c r="B32" s="193"/>
      <c r="C32" s="194"/>
      <c r="D32" s="195">
        <v>23000</v>
      </c>
    </row>
    <row r="33" spans="1:4" ht="18" customHeight="1">
      <c r="A33" s="431" t="s">
        <v>500</v>
      </c>
      <c r="B33" s="424"/>
      <c r="C33" s="425"/>
      <c r="D33" s="195">
        <v>70000</v>
      </c>
    </row>
    <row r="34" spans="1:4" ht="18" customHeight="1">
      <c r="A34" s="431" t="s">
        <v>501</v>
      </c>
      <c r="B34" s="424"/>
      <c r="C34" s="425"/>
      <c r="D34" s="195">
        <v>150000</v>
      </c>
    </row>
    <row r="35" spans="1:4" ht="18" customHeight="1">
      <c r="A35" s="197" t="s">
        <v>502</v>
      </c>
      <c r="B35" s="193"/>
      <c r="C35" s="194"/>
      <c r="D35" s="195">
        <v>363000</v>
      </c>
    </row>
    <row r="36" spans="1:4" ht="24" customHeight="1">
      <c r="A36" s="449" t="s">
        <v>503</v>
      </c>
      <c r="B36" s="424"/>
      <c r="C36" s="425"/>
      <c r="D36" s="195">
        <v>60000</v>
      </c>
    </row>
    <row r="37" spans="1:4" ht="27" customHeight="1">
      <c r="A37" s="449" t="s">
        <v>504</v>
      </c>
      <c r="B37" s="450"/>
      <c r="C37" s="451"/>
      <c r="D37" s="195">
        <v>150000</v>
      </c>
    </row>
    <row r="38" spans="1:4" ht="17.25" customHeight="1">
      <c r="A38" s="431" t="s">
        <v>505</v>
      </c>
      <c r="B38" s="452"/>
      <c r="C38" s="453"/>
      <c r="D38" s="195">
        <v>200000</v>
      </c>
    </row>
    <row r="39" spans="1:4" ht="17.25" customHeight="1">
      <c r="A39" s="197" t="s">
        <v>669</v>
      </c>
      <c r="B39" s="286"/>
      <c r="C39" s="287"/>
      <c r="D39" s="195">
        <v>48000</v>
      </c>
    </row>
    <row r="40" spans="1:4" ht="18.75" customHeight="1">
      <c r="A40" s="431" t="s">
        <v>670</v>
      </c>
      <c r="B40" s="424"/>
      <c r="C40" s="425"/>
      <c r="D40" s="195">
        <v>193000</v>
      </c>
    </row>
    <row r="41" spans="1:4" ht="17.25" customHeight="1">
      <c r="A41" s="431" t="s">
        <v>506</v>
      </c>
      <c r="B41" s="424"/>
      <c r="C41" s="425"/>
      <c r="D41" s="195">
        <v>550000</v>
      </c>
    </row>
    <row r="42" spans="1:4" ht="18" customHeight="1" thickBot="1">
      <c r="A42" s="431"/>
      <c r="B42" s="447"/>
      <c r="C42" s="448"/>
      <c r="D42" s="195">
        <v>0</v>
      </c>
    </row>
    <row r="43" spans="1:4" ht="18" customHeight="1" thickBot="1">
      <c r="A43" s="200" t="s">
        <v>507</v>
      </c>
      <c r="B43" s="201"/>
      <c r="C43" s="202"/>
      <c r="D43" s="203">
        <f>SUM(D34:D42)</f>
        <v>1714000</v>
      </c>
    </row>
    <row r="44" spans="1:4" ht="18.75" customHeight="1">
      <c r="A44" s="455" t="s">
        <v>5</v>
      </c>
      <c r="B44" s="456"/>
      <c r="C44" s="457"/>
      <c r="D44" s="204">
        <f>D20+D28+D43</f>
        <v>3141500</v>
      </c>
    </row>
    <row r="45" spans="1:4" ht="18.75" customHeight="1" thickBot="1">
      <c r="A45" s="458" t="s">
        <v>483</v>
      </c>
      <c r="B45" s="459"/>
      <c r="C45" s="460"/>
      <c r="D45" s="205">
        <v>147500</v>
      </c>
    </row>
    <row r="46" spans="1:4" ht="18.75" customHeight="1" thickBot="1" thickTop="1">
      <c r="A46" s="461" t="s">
        <v>508</v>
      </c>
      <c r="B46" s="462"/>
      <c r="C46" s="463"/>
      <c r="D46" s="206">
        <f>D44+D45</f>
        <v>3289000</v>
      </c>
    </row>
    <row r="47" spans="1:4" ht="18.75" customHeight="1" thickTop="1">
      <c r="A47" s="207" t="s">
        <v>509</v>
      </c>
      <c r="B47" s="208"/>
      <c r="C47" s="209"/>
      <c r="D47" s="210">
        <v>2100000</v>
      </c>
    </row>
    <row r="48" spans="1:4" ht="18.75" customHeight="1">
      <c r="A48" s="211" t="s">
        <v>510</v>
      </c>
      <c r="B48" s="212"/>
      <c r="C48" s="213"/>
      <c r="D48" s="195">
        <v>280000</v>
      </c>
    </row>
    <row r="49" spans="1:4" ht="18.75" customHeight="1" thickBot="1">
      <c r="A49" s="211" t="s">
        <v>511</v>
      </c>
      <c r="B49" s="212"/>
      <c r="C49" s="213"/>
      <c r="D49" s="214">
        <v>909000</v>
      </c>
    </row>
    <row r="50" spans="1:4" ht="14.25" thickBot="1" thickTop="1">
      <c r="A50" s="461" t="s">
        <v>512</v>
      </c>
      <c r="B50" s="464"/>
      <c r="C50" s="465"/>
      <c r="D50" s="215">
        <f>SUM(D47:D49)</f>
        <v>3289000</v>
      </c>
    </row>
    <row r="51" spans="2:3" ht="13.5" thickTop="1">
      <c r="B51" s="454"/>
      <c r="C51" s="454"/>
    </row>
  </sheetData>
  <sheetProtection/>
  <mergeCells count="37">
    <mergeCell ref="B51:C51"/>
    <mergeCell ref="A41:C41"/>
    <mergeCell ref="A42:C42"/>
    <mergeCell ref="A44:C44"/>
    <mergeCell ref="A45:C45"/>
    <mergeCell ref="A46:C46"/>
    <mergeCell ref="A50:C50"/>
    <mergeCell ref="A40:C40"/>
    <mergeCell ref="A26:C26"/>
    <mergeCell ref="A27:C27"/>
    <mergeCell ref="A28:C28"/>
    <mergeCell ref="A29:C29"/>
    <mergeCell ref="A30:C30"/>
    <mergeCell ref="A31:C31"/>
    <mergeCell ref="A33:C33"/>
    <mergeCell ref="A34:C34"/>
    <mergeCell ref="A36:C36"/>
    <mergeCell ref="A37:C37"/>
    <mergeCell ref="A38:C38"/>
    <mergeCell ref="A24:C24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3:C23"/>
    <mergeCell ref="A11:C11"/>
    <mergeCell ref="A5:C6"/>
    <mergeCell ref="A7:C7"/>
    <mergeCell ref="A8:C8"/>
    <mergeCell ref="A9:C9"/>
    <mergeCell ref="A10:C1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5.140625" style="228" customWidth="1"/>
    <col min="2" max="2" width="5.140625" style="216" customWidth="1"/>
    <col min="3" max="3" width="28.57421875" style="216" customWidth="1"/>
    <col min="4" max="4" width="11.8515625" style="216" customWidth="1"/>
    <col min="5" max="5" width="13.8515625" style="216" customWidth="1"/>
    <col min="6" max="6" width="13.00390625" style="216" customWidth="1"/>
    <col min="7" max="7" width="14.7109375" style="216" customWidth="1"/>
    <col min="8" max="8" width="13.140625" style="216" customWidth="1"/>
    <col min="9" max="9" width="11.140625" style="216" customWidth="1"/>
    <col min="10" max="16384" width="9.140625" style="216" customWidth="1"/>
  </cols>
  <sheetData>
    <row r="1" spans="1:6" ht="12.75">
      <c r="A1" s="179"/>
      <c r="D1" s="217" t="s">
        <v>0</v>
      </c>
      <c r="E1" s="217"/>
      <c r="F1" s="217"/>
    </row>
    <row r="2" spans="1:7" ht="12.75">
      <c r="A2" s="179"/>
      <c r="D2" s="218" t="s">
        <v>513</v>
      </c>
      <c r="E2" s="218"/>
      <c r="F2" s="218"/>
      <c r="G2" s="219" t="s">
        <v>514</v>
      </c>
    </row>
    <row r="3" spans="1:7" ht="12.75">
      <c r="A3" s="179"/>
      <c r="D3" s="217" t="s">
        <v>515</v>
      </c>
      <c r="E3" s="217"/>
      <c r="F3" s="217"/>
      <c r="G3" s="410" t="s">
        <v>673</v>
      </c>
    </row>
    <row r="4" spans="1:7" ht="12.75">
      <c r="A4" s="179"/>
      <c r="G4" s="220" t="s">
        <v>3</v>
      </c>
    </row>
    <row r="5" spans="1:8" ht="12.75">
      <c r="A5" s="179"/>
      <c r="B5" s="221" t="s">
        <v>420</v>
      </c>
      <c r="C5" s="221" t="s">
        <v>421</v>
      </c>
      <c r="D5" s="221" t="s">
        <v>422</v>
      </c>
      <c r="E5" s="221" t="s">
        <v>516</v>
      </c>
      <c r="F5" s="221" t="s">
        <v>517</v>
      </c>
      <c r="G5" s="221" t="s">
        <v>425</v>
      </c>
      <c r="H5" s="221" t="s">
        <v>518</v>
      </c>
    </row>
    <row r="6" spans="1:8" ht="12.75">
      <c r="A6" s="179"/>
      <c r="B6" s="222"/>
      <c r="C6" s="223" t="s">
        <v>519</v>
      </c>
      <c r="D6" s="466" t="s">
        <v>520</v>
      </c>
      <c r="E6" s="467"/>
      <c r="F6" s="223" t="s">
        <v>521</v>
      </c>
      <c r="G6" s="223" t="s">
        <v>522</v>
      </c>
      <c r="H6" s="223" t="s">
        <v>523</v>
      </c>
    </row>
    <row r="7" spans="1:8" ht="12.75">
      <c r="A7" s="179"/>
      <c r="B7" s="224"/>
      <c r="C7" s="225"/>
      <c r="D7" s="225" t="s">
        <v>524</v>
      </c>
      <c r="E7" s="225" t="s">
        <v>525</v>
      </c>
      <c r="F7" s="225"/>
      <c r="G7" s="225"/>
      <c r="H7" s="225" t="s">
        <v>526</v>
      </c>
    </row>
    <row r="8" spans="1:8" ht="12.75">
      <c r="A8" s="179">
        <v>1</v>
      </c>
      <c r="B8" s="226" t="s">
        <v>428</v>
      </c>
      <c r="C8" s="227" t="s">
        <v>527</v>
      </c>
      <c r="D8" s="227">
        <f>SUM(D9:D19)</f>
        <v>3921</v>
      </c>
      <c r="E8" s="227">
        <f>SUM(E9:E19)</f>
        <v>1363</v>
      </c>
      <c r="F8" s="227">
        <f>SUM(F9:F19)</f>
        <v>2500</v>
      </c>
      <c r="G8" s="227">
        <f>SUM(G9:G19)</f>
        <v>80687</v>
      </c>
      <c r="H8" s="227">
        <f>SUM(H9:H19)</f>
        <v>88471</v>
      </c>
    </row>
    <row r="9" spans="1:8" ht="12.75">
      <c r="A9" s="179">
        <v>3</v>
      </c>
      <c r="B9" s="228" t="s">
        <v>454</v>
      </c>
      <c r="C9" s="229" t="s">
        <v>528</v>
      </c>
      <c r="D9" s="229"/>
      <c r="E9" s="229"/>
      <c r="F9" s="229"/>
      <c r="G9" s="229">
        <v>10039</v>
      </c>
      <c r="H9" s="229">
        <f aca="true" t="shared" si="0" ref="H9:H19">SUM(D9:G9)</f>
        <v>10039</v>
      </c>
    </row>
    <row r="10" spans="1:9" ht="12.75">
      <c r="A10" s="179">
        <v>5</v>
      </c>
      <c r="B10" s="228" t="s">
        <v>456</v>
      </c>
      <c r="C10" s="230" t="s">
        <v>529</v>
      </c>
      <c r="D10" s="229"/>
      <c r="E10" s="229"/>
      <c r="F10" s="229"/>
      <c r="G10" s="229">
        <v>46370</v>
      </c>
      <c r="H10" s="229">
        <f t="shared" si="0"/>
        <v>46370</v>
      </c>
      <c r="I10" s="231"/>
    </row>
    <row r="11" spans="1:8" ht="12.75">
      <c r="A11" s="179">
        <v>7</v>
      </c>
      <c r="B11" s="228" t="s">
        <v>458</v>
      </c>
      <c r="C11" s="232" t="s">
        <v>530</v>
      </c>
      <c r="D11" s="229"/>
      <c r="E11" s="229">
        <v>1000</v>
      </c>
      <c r="F11" s="229"/>
      <c r="G11" s="229"/>
      <c r="H11" s="229">
        <f t="shared" si="0"/>
        <v>1000</v>
      </c>
    </row>
    <row r="12" spans="1:9" ht="12.75">
      <c r="A12" s="179">
        <v>8</v>
      </c>
      <c r="B12" s="228" t="s">
        <v>461</v>
      </c>
      <c r="C12" s="232" t="s">
        <v>531</v>
      </c>
      <c r="D12" s="229"/>
      <c r="E12" s="229"/>
      <c r="F12" s="229">
        <v>2400</v>
      </c>
      <c r="G12" s="229"/>
      <c r="H12" s="229">
        <f t="shared" si="0"/>
        <v>2400</v>
      </c>
      <c r="I12" s="233"/>
    </row>
    <row r="13" spans="1:8" ht="12.75">
      <c r="A13" s="179">
        <v>9</v>
      </c>
      <c r="B13" s="228" t="s">
        <v>463</v>
      </c>
      <c r="C13" s="232" t="s">
        <v>532</v>
      </c>
      <c r="D13" s="229"/>
      <c r="E13" s="229"/>
      <c r="F13" s="229"/>
      <c r="G13" s="229">
        <v>17015</v>
      </c>
      <c r="H13" s="229">
        <f t="shared" si="0"/>
        <v>17015</v>
      </c>
    </row>
    <row r="14" spans="1:9" ht="12.75">
      <c r="A14" s="179">
        <v>10</v>
      </c>
      <c r="B14" s="228" t="s">
        <v>533</v>
      </c>
      <c r="C14" s="232" t="s">
        <v>534</v>
      </c>
      <c r="D14" s="229"/>
      <c r="E14" s="229">
        <v>363</v>
      </c>
      <c r="F14" s="229">
        <v>100</v>
      </c>
      <c r="G14" s="229">
        <v>3503</v>
      </c>
      <c r="H14" s="229">
        <f t="shared" si="0"/>
        <v>3966</v>
      </c>
      <c r="I14" s="233"/>
    </row>
    <row r="15" spans="1:9" ht="12.75">
      <c r="A15" s="179">
        <v>11</v>
      </c>
      <c r="B15" s="228" t="s">
        <v>465</v>
      </c>
      <c r="C15" s="232" t="s">
        <v>535</v>
      </c>
      <c r="D15" s="229">
        <v>1500</v>
      </c>
      <c r="E15" s="229"/>
      <c r="F15" s="229"/>
      <c r="G15" s="229"/>
      <c r="H15" s="229">
        <f t="shared" si="0"/>
        <v>1500</v>
      </c>
      <c r="I15" s="233"/>
    </row>
    <row r="16" spans="1:8" ht="12.75">
      <c r="A16" s="179">
        <v>13</v>
      </c>
      <c r="B16" s="228" t="s">
        <v>454</v>
      </c>
      <c r="C16" s="232" t="s">
        <v>536</v>
      </c>
      <c r="D16" s="229">
        <v>1521</v>
      </c>
      <c r="E16" s="229"/>
      <c r="F16" s="229"/>
      <c r="G16" s="229"/>
      <c r="H16" s="229">
        <f t="shared" si="0"/>
        <v>1521</v>
      </c>
    </row>
    <row r="17" spans="1:8" ht="12.75">
      <c r="A17" s="179">
        <v>14</v>
      </c>
      <c r="B17" s="228" t="s">
        <v>456</v>
      </c>
      <c r="C17" s="232" t="s">
        <v>532</v>
      </c>
      <c r="D17" s="229"/>
      <c r="E17" s="229"/>
      <c r="F17" s="229"/>
      <c r="G17" s="229">
        <v>3000</v>
      </c>
      <c r="H17" s="229">
        <f t="shared" si="0"/>
        <v>3000</v>
      </c>
    </row>
    <row r="18" spans="1:8" ht="12.75">
      <c r="A18" s="234">
        <v>15</v>
      </c>
      <c r="B18" s="228" t="s">
        <v>458</v>
      </c>
      <c r="C18" s="232" t="s">
        <v>537</v>
      </c>
      <c r="D18" s="229">
        <v>900</v>
      </c>
      <c r="E18" s="229"/>
      <c r="F18" s="229"/>
      <c r="G18" s="229"/>
      <c r="H18" s="229">
        <f>SUM(D18:G18)</f>
        <v>900</v>
      </c>
    </row>
    <row r="19" spans="1:8" ht="12.75">
      <c r="A19" s="234">
        <v>16</v>
      </c>
      <c r="B19" s="235" t="s">
        <v>458</v>
      </c>
      <c r="C19" s="236" t="s">
        <v>538</v>
      </c>
      <c r="D19" s="237"/>
      <c r="E19" s="237"/>
      <c r="F19" s="237"/>
      <c r="G19" s="237">
        <v>760</v>
      </c>
      <c r="H19" s="237">
        <f t="shared" si="0"/>
        <v>760</v>
      </c>
    </row>
    <row r="20" ht="12.75">
      <c r="A20" s="179"/>
    </row>
    <row r="21" ht="12.75">
      <c r="A21" s="179"/>
    </row>
    <row r="22" ht="12.75">
      <c r="A22" s="179"/>
    </row>
    <row r="23" ht="12.75">
      <c r="A23" s="179"/>
    </row>
    <row r="24" ht="12.75">
      <c r="A24" s="238"/>
    </row>
    <row r="25" ht="12.75">
      <c r="A25" s="238"/>
    </row>
    <row r="26" ht="12.75">
      <c r="A26" s="238"/>
    </row>
    <row r="27" ht="12.75">
      <c r="A27" s="238"/>
    </row>
    <row r="28" ht="12.75">
      <c r="A28" s="239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7.421875" style="0" customWidth="1"/>
    <col min="4" max="4" width="13.8515625" style="0" customWidth="1"/>
    <col min="5" max="5" width="11.57421875" style="0" customWidth="1"/>
    <col min="6" max="6" width="10.140625" style="0" customWidth="1"/>
    <col min="7" max="9" width="11.28125" style="0" customWidth="1"/>
  </cols>
  <sheetData>
    <row r="1" spans="2:4" ht="15.75">
      <c r="B1" s="1" t="s">
        <v>0</v>
      </c>
      <c r="D1" s="105" t="s">
        <v>577</v>
      </c>
    </row>
    <row r="2" spans="2:9" ht="18.75">
      <c r="B2" s="3" t="s">
        <v>1</v>
      </c>
      <c r="C2" s="4"/>
      <c r="D2" s="410" t="s">
        <v>673</v>
      </c>
      <c r="E2" s="5"/>
      <c r="F2" s="5"/>
      <c r="G2" s="5"/>
      <c r="H2" s="5"/>
      <c r="I2" s="5"/>
    </row>
    <row r="3" spans="2:4" ht="18.75">
      <c r="B3" s="6" t="s">
        <v>2</v>
      </c>
      <c r="D3" s="106" t="s">
        <v>3</v>
      </c>
    </row>
    <row r="4" spans="2:4" ht="18.75">
      <c r="B4" s="8" t="s">
        <v>574</v>
      </c>
      <c r="D4" s="106"/>
    </row>
    <row r="5" spans="2:9" ht="15">
      <c r="B5" s="9"/>
      <c r="C5" s="9"/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</row>
    <row r="6" spans="1:9" ht="15" customHeight="1">
      <c r="A6" s="10" t="s">
        <v>11</v>
      </c>
      <c r="B6" s="11" t="s">
        <v>12</v>
      </c>
      <c r="C6" s="12" t="s">
        <v>13</v>
      </c>
      <c r="D6" s="13" t="s">
        <v>14</v>
      </c>
      <c r="E6" s="13" t="s">
        <v>14</v>
      </c>
      <c r="F6" s="13" t="s">
        <v>14</v>
      </c>
      <c r="G6" s="13" t="s">
        <v>14</v>
      </c>
      <c r="H6" s="13" t="s">
        <v>14</v>
      </c>
      <c r="I6" s="13" t="s">
        <v>14</v>
      </c>
    </row>
    <row r="7" spans="1:9" ht="15">
      <c r="A7" s="14" t="s">
        <v>15</v>
      </c>
      <c r="B7" s="15" t="s">
        <v>16</v>
      </c>
      <c r="C7" s="15" t="s">
        <v>17</v>
      </c>
      <c r="D7" s="16" t="s">
        <v>18</v>
      </c>
      <c r="E7" s="16" t="s">
        <v>18</v>
      </c>
      <c r="F7" s="16" t="s">
        <v>18</v>
      </c>
      <c r="G7" s="16" t="s">
        <v>18</v>
      </c>
      <c r="H7" s="16" t="s">
        <v>18</v>
      </c>
      <c r="I7" s="16"/>
    </row>
    <row r="8" spans="1:9" ht="15" customHeight="1">
      <c r="A8" s="17" t="s">
        <v>19</v>
      </c>
      <c r="B8" s="18" t="s">
        <v>20</v>
      </c>
      <c r="C8" s="19" t="s">
        <v>21</v>
      </c>
      <c r="D8" s="20">
        <f aca="true" t="shared" si="0" ref="D8:D39">SUM(E8:I8)</f>
        <v>121142</v>
      </c>
      <c r="E8" s="21">
        <v>121142</v>
      </c>
      <c r="F8" s="21"/>
      <c r="G8" s="21"/>
      <c r="H8" s="21"/>
      <c r="I8" s="21"/>
    </row>
    <row r="9" spans="1:9" ht="15" customHeight="1">
      <c r="A9" s="17" t="s">
        <v>22</v>
      </c>
      <c r="B9" s="22" t="s">
        <v>23</v>
      </c>
      <c r="C9" s="19" t="s">
        <v>24</v>
      </c>
      <c r="D9" s="20">
        <f t="shared" si="0"/>
        <v>110234</v>
      </c>
      <c r="E9" s="21">
        <v>110234</v>
      </c>
      <c r="F9" s="21"/>
      <c r="G9" s="21"/>
      <c r="H9" s="21"/>
      <c r="I9" s="21"/>
    </row>
    <row r="10" spans="1:9" ht="15" customHeight="1">
      <c r="A10" s="17" t="s">
        <v>25</v>
      </c>
      <c r="B10" s="22" t="s">
        <v>26</v>
      </c>
      <c r="C10" s="19" t="s">
        <v>27</v>
      </c>
      <c r="D10" s="20">
        <f t="shared" si="0"/>
        <v>131356</v>
      </c>
      <c r="E10" s="21">
        <v>131356</v>
      </c>
      <c r="F10" s="21"/>
      <c r="G10" s="21"/>
      <c r="H10" s="21"/>
      <c r="I10" s="21"/>
    </row>
    <row r="11" spans="1:9" ht="15" customHeight="1">
      <c r="A11" s="17" t="s">
        <v>28</v>
      </c>
      <c r="B11" s="22" t="s">
        <v>29</v>
      </c>
      <c r="C11" s="19" t="s">
        <v>30</v>
      </c>
      <c r="D11" s="20">
        <f t="shared" si="0"/>
        <v>6974</v>
      </c>
      <c r="E11" s="21">
        <v>6974</v>
      </c>
      <c r="F11" s="21"/>
      <c r="G11" s="21"/>
      <c r="H11" s="21"/>
      <c r="I11" s="21"/>
    </row>
    <row r="12" spans="1:9" ht="15" customHeight="1">
      <c r="A12" s="17" t="s">
        <v>31</v>
      </c>
      <c r="B12" s="22" t="s">
        <v>32</v>
      </c>
      <c r="C12" s="19" t="s">
        <v>33</v>
      </c>
      <c r="D12" s="20">
        <f t="shared" si="0"/>
        <v>6908</v>
      </c>
      <c r="E12" s="21">
        <v>6908</v>
      </c>
      <c r="F12" s="21"/>
      <c r="G12" s="21"/>
      <c r="H12" s="21"/>
      <c r="I12" s="21"/>
    </row>
    <row r="13" spans="1:9" ht="15" customHeight="1">
      <c r="A13" s="17" t="s">
        <v>34</v>
      </c>
      <c r="B13" s="22" t="s">
        <v>35</v>
      </c>
      <c r="C13" s="19" t="s">
        <v>36</v>
      </c>
      <c r="D13" s="20">
        <f t="shared" si="0"/>
        <v>9570</v>
      </c>
      <c r="E13" s="21">
        <v>9570</v>
      </c>
      <c r="F13" s="21"/>
      <c r="G13" s="21"/>
      <c r="H13" s="21"/>
      <c r="I13" s="21"/>
    </row>
    <row r="14" spans="1:9" ht="15" customHeight="1">
      <c r="A14" s="23" t="s">
        <v>37</v>
      </c>
      <c r="B14" s="24" t="s">
        <v>38</v>
      </c>
      <c r="C14" s="25" t="s">
        <v>39</v>
      </c>
      <c r="D14" s="20">
        <f t="shared" si="0"/>
        <v>386184</v>
      </c>
      <c r="E14" s="20">
        <f>SUM(E8:E13)</f>
        <v>386184</v>
      </c>
      <c r="F14" s="20">
        <f>SUM(F8:F13)</f>
        <v>0</v>
      </c>
      <c r="G14" s="20">
        <f>SUM(G8:G13)</f>
        <v>0</v>
      </c>
      <c r="H14" s="20">
        <f>SUM(H8:H13)</f>
        <v>0</v>
      </c>
      <c r="I14" s="20">
        <f>SUM(I8:I13)</f>
        <v>0</v>
      </c>
    </row>
    <row r="15" spans="1:9" ht="15" customHeight="1">
      <c r="A15" s="17" t="s">
        <v>40</v>
      </c>
      <c r="B15" s="22" t="s">
        <v>41</v>
      </c>
      <c r="C15" s="19" t="s">
        <v>42</v>
      </c>
      <c r="D15" s="20">
        <f t="shared" si="0"/>
        <v>0</v>
      </c>
      <c r="E15" s="21"/>
      <c r="F15" s="21"/>
      <c r="G15" s="21"/>
      <c r="H15" s="21"/>
      <c r="I15" s="21"/>
    </row>
    <row r="16" spans="1:9" ht="15" customHeight="1">
      <c r="A16" s="17" t="s">
        <v>43</v>
      </c>
      <c r="B16" s="22" t="s">
        <v>44</v>
      </c>
      <c r="C16" s="19" t="s">
        <v>45</v>
      </c>
      <c r="D16" s="20">
        <f t="shared" si="0"/>
        <v>0</v>
      </c>
      <c r="E16" s="21"/>
      <c r="F16" s="21"/>
      <c r="G16" s="21"/>
      <c r="H16" s="21"/>
      <c r="I16" s="21"/>
    </row>
    <row r="17" spans="1:9" ht="15" customHeight="1">
      <c r="A17" s="17" t="s">
        <v>46</v>
      </c>
      <c r="B17" s="22" t="s">
        <v>47</v>
      </c>
      <c r="C17" s="19" t="s">
        <v>48</v>
      </c>
      <c r="D17" s="20">
        <f t="shared" si="0"/>
        <v>0</v>
      </c>
      <c r="E17" s="21"/>
      <c r="F17" s="21"/>
      <c r="G17" s="21"/>
      <c r="H17" s="21"/>
      <c r="I17" s="21"/>
    </row>
    <row r="18" spans="1:9" ht="15" customHeight="1">
      <c r="A18" s="17" t="s">
        <v>49</v>
      </c>
      <c r="B18" s="22" t="s">
        <v>50</v>
      </c>
      <c r="C18" s="19" t="s">
        <v>51</v>
      </c>
      <c r="D18" s="20">
        <f t="shared" si="0"/>
        <v>0</v>
      </c>
      <c r="E18" s="21"/>
      <c r="F18" s="21"/>
      <c r="G18" s="21"/>
      <c r="H18" s="21"/>
      <c r="I18" s="21"/>
    </row>
    <row r="19" spans="1:9" ht="15" customHeight="1">
      <c r="A19" s="17" t="s">
        <v>52</v>
      </c>
      <c r="B19" s="22" t="s">
        <v>53</v>
      </c>
      <c r="C19" s="19" t="s">
        <v>54</v>
      </c>
      <c r="D19" s="20">
        <f t="shared" si="0"/>
        <v>168102</v>
      </c>
      <c r="E19" s="20">
        <f>SUM(E20:E27)</f>
        <v>19876</v>
      </c>
      <c r="F19" s="20">
        <f>SUM(F20:F27)</f>
        <v>10770</v>
      </c>
      <c r="G19" s="20">
        <f>SUM(G20:G27)</f>
        <v>133681</v>
      </c>
      <c r="H19" s="20">
        <f>SUM(H20:H27)</f>
        <v>3304</v>
      </c>
      <c r="I19" s="20">
        <f>SUM(I20:I27)</f>
        <v>471</v>
      </c>
    </row>
    <row r="20" spans="1:9" ht="15" customHeight="1">
      <c r="A20" s="17"/>
      <c r="B20" s="22" t="s">
        <v>55</v>
      </c>
      <c r="C20" s="19" t="s">
        <v>56</v>
      </c>
      <c r="D20" s="20">
        <f t="shared" si="0"/>
        <v>4426</v>
      </c>
      <c r="E20" s="21"/>
      <c r="F20" s="21">
        <v>4389</v>
      </c>
      <c r="G20" s="21"/>
      <c r="H20" s="21">
        <v>37</v>
      </c>
      <c r="I20" s="21"/>
    </row>
    <row r="21" spans="1:9" ht="15" customHeight="1">
      <c r="A21" s="17"/>
      <c r="B21" s="22" t="s">
        <v>57</v>
      </c>
      <c r="C21" s="19" t="s">
        <v>58</v>
      </c>
      <c r="D21" s="20">
        <f t="shared" si="0"/>
        <v>11848</v>
      </c>
      <c r="E21" s="21">
        <v>11848</v>
      </c>
      <c r="F21" s="21"/>
      <c r="G21" s="21"/>
      <c r="H21" s="21"/>
      <c r="I21" s="21"/>
    </row>
    <row r="22" spans="1:9" ht="15" customHeight="1">
      <c r="A22" s="17"/>
      <c r="B22" s="22" t="s">
        <v>59</v>
      </c>
      <c r="C22" s="19" t="s">
        <v>60</v>
      </c>
      <c r="D22" s="20">
        <f t="shared" si="0"/>
        <v>128273</v>
      </c>
      <c r="E22" s="21"/>
      <c r="F22" s="21"/>
      <c r="G22" s="21">
        <v>127124</v>
      </c>
      <c r="H22" s="21">
        <v>1149</v>
      </c>
      <c r="I22" s="21"/>
    </row>
    <row r="23" spans="1:9" ht="15" customHeight="1">
      <c r="A23" s="17"/>
      <c r="B23" s="22" t="s">
        <v>61</v>
      </c>
      <c r="C23" s="19" t="s">
        <v>62</v>
      </c>
      <c r="D23" s="20">
        <f t="shared" si="0"/>
        <v>3066</v>
      </c>
      <c r="E23" s="21">
        <v>2786</v>
      </c>
      <c r="F23" s="21">
        <v>280</v>
      </c>
      <c r="G23" s="21"/>
      <c r="H23" s="21"/>
      <c r="I23" s="21"/>
    </row>
    <row r="24" spans="1:9" ht="15" customHeight="1">
      <c r="A24" s="17"/>
      <c r="B24" s="22" t="s">
        <v>573</v>
      </c>
      <c r="C24" s="19"/>
      <c r="D24" s="20">
        <f t="shared" si="0"/>
        <v>15247</v>
      </c>
      <c r="E24" s="21"/>
      <c r="F24" s="21">
        <v>6101</v>
      </c>
      <c r="G24" s="21">
        <v>6557</v>
      </c>
      <c r="H24" s="21">
        <v>2118</v>
      </c>
      <c r="I24" s="21">
        <v>471</v>
      </c>
    </row>
    <row r="25" spans="1:9" ht="15" customHeight="1">
      <c r="A25" s="17"/>
      <c r="B25" s="22" t="s">
        <v>63</v>
      </c>
      <c r="C25" s="19" t="s">
        <v>64</v>
      </c>
      <c r="D25" s="20">
        <f t="shared" si="0"/>
        <v>38</v>
      </c>
      <c r="E25" s="21">
        <v>38</v>
      </c>
      <c r="F25" s="21"/>
      <c r="G25" s="21"/>
      <c r="H25" s="21"/>
      <c r="I25" s="21"/>
    </row>
    <row r="26" spans="1:9" ht="15" customHeight="1">
      <c r="A26" s="17"/>
      <c r="B26" s="22" t="s">
        <v>65</v>
      </c>
      <c r="C26" s="19" t="s">
        <v>66</v>
      </c>
      <c r="D26" s="20">
        <f t="shared" si="0"/>
        <v>0</v>
      </c>
      <c r="E26" s="21"/>
      <c r="F26" s="21"/>
      <c r="G26" s="21"/>
      <c r="H26" s="21"/>
      <c r="I26" s="21"/>
    </row>
    <row r="27" spans="1:9" ht="15" customHeight="1">
      <c r="A27" s="17"/>
      <c r="B27" s="22" t="s">
        <v>67</v>
      </c>
      <c r="C27" s="19" t="s">
        <v>68</v>
      </c>
      <c r="D27" s="20">
        <f t="shared" si="0"/>
        <v>5204</v>
      </c>
      <c r="E27" s="21">
        <v>5204</v>
      </c>
      <c r="F27" s="21"/>
      <c r="G27" s="21"/>
      <c r="H27" s="21"/>
      <c r="I27" s="21"/>
    </row>
    <row r="28" spans="1:9" ht="15" customHeight="1">
      <c r="A28" s="23" t="s">
        <v>69</v>
      </c>
      <c r="B28" s="24" t="s">
        <v>70</v>
      </c>
      <c r="C28" s="25" t="s">
        <v>71</v>
      </c>
      <c r="D28" s="20">
        <f t="shared" si="0"/>
        <v>554286</v>
      </c>
      <c r="E28" s="20">
        <f>SUM(E14:E19)</f>
        <v>406060</v>
      </c>
      <c r="F28" s="20">
        <f>SUM(F14:F19)</f>
        <v>10770</v>
      </c>
      <c r="G28" s="20">
        <f>SUM(G14:G19)</f>
        <v>133681</v>
      </c>
      <c r="H28" s="20">
        <f>SUM(H14:H19)</f>
        <v>3304</v>
      </c>
      <c r="I28" s="20">
        <f>SUM(I14:I19)</f>
        <v>471</v>
      </c>
    </row>
    <row r="29" spans="1:9" ht="15" customHeight="1">
      <c r="A29" s="17" t="s">
        <v>72</v>
      </c>
      <c r="B29" s="22" t="s">
        <v>73</v>
      </c>
      <c r="C29" s="19" t="s">
        <v>74</v>
      </c>
      <c r="D29" s="20">
        <f t="shared" si="0"/>
        <v>226</v>
      </c>
      <c r="E29" s="21">
        <v>226</v>
      </c>
      <c r="F29" s="21"/>
      <c r="G29" s="21"/>
      <c r="H29" s="21"/>
      <c r="I29" s="21"/>
    </row>
    <row r="30" spans="1:9" ht="15" customHeight="1">
      <c r="A30" s="17" t="s">
        <v>75</v>
      </c>
      <c r="B30" s="22" t="s">
        <v>76</v>
      </c>
      <c r="C30" s="19" t="s">
        <v>77</v>
      </c>
      <c r="D30" s="20">
        <f t="shared" si="0"/>
        <v>0</v>
      </c>
      <c r="E30" s="21"/>
      <c r="F30" s="21"/>
      <c r="G30" s="21"/>
      <c r="H30" s="21"/>
      <c r="I30" s="21"/>
    </row>
    <row r="31" spans="1:9" ht="15" customHeight="1">
      <c r="A31" s="17" t="s">
        <v>78</v>
      </c>
      <c r="B31" s="22" t="s">
        <v>79</v>
      </c>
      <c r="C31" s="19" t="s">
        <v>80</v>
      </c>
      <c r="D31" s="20">
        <f t="shared" si="0"/>
        <v>0</v>
      </c>
      <c r="E31" s="21"/>
      <c r="F31" s="21"/>
      <c r="G31" s="21"/>
      <c r="H31" s="21"/>
      <c r="I31" s="21"/>
    </row>
    <row r="32" spans="1:9" ht="15" customHeight="1">
      <c r="A32" s="17" t="s">
        <v>81</v>
      </c>
      <c r="B32" s="22" t="s">
        <v>82</v>
      </c>
      <c r="C32" s="19" t="s">
        <v>83</v>
      </c>
      <c r="D32" s="20">
        <f t="shared" si="0"/>
        <v>0</v>
      </c>
      <c r="E32" s="21"/>
      <c r="F32" s="21"/>
      <c r="G32" s="21"/>
      <c r="H32" s="21"/>
      <c r="I32" s="21"/>
    </row>
    <row r="33" spans="1:9" ht="15" customHeight="1">
      <c r="A33" s="17" t="s">
        <v>84</v>
      </c>
      <c r="B33" s="22" t="s">
        <v>85</v>
      </c>
      <c r="C33" s="19" t="s">
        <v>86</v>
      </c>
      <c r="D33" s="20">
        <f t="shared" si="0"/>
        <v>31395</v>
      </c>
      <c r="E33" s="21">
        <v>31395</v>
      </c>
      <c r="F33" s="21"/>
      <c r="G33" s="21"/>
      <c r="H33" s="21"/>
      <c r="I33" s="21"/>
    </row>
    <row r="34" spans="1:9" ht="15" customHeight="1">
      <c r="A34" s="23" t="s">
        <v>87</v>
      </c>
      <c r="B34" s="24" t="s">
        <v>88</v>
      </c>
      <c r="C34" s="25" t="s">
        <v>89</v>
      </c>
      <c r="D34" s="20">
        <f t="shared" si="0"/>
        <v>31621</v>
      </c>
      <c r="E34" s="20">
        <f>SUM(E29:E33)</f>
        <v>31621</v>
      </c>
      <c r="F34" s="20">
        <f>SUM(F29:F33)</f>
        <v>0</v>
      </c>
      <c r="G34" s="20">
        <f>SUM(G29:G33)</f>
        <v>0</v>
      </c>
      <c r="H34" s="20">
        <f>SUM(H29:H33)</f>
        <v>0</v>
      </c>
      <c r="I34" s="20">
        <f>SUM(I29:I33)</f>
        <v>0</v>
      </c>
    </row>
    <row r="35" spans="1:9" ht="15" customHeight="1">
      <c r="A35" s="17" t="s">
        <v>90</v>
      </c>
      <c r="B35" s="22" t="s">
        <v>91</v>
      </c>
      <c r="C35" s="19" t="s">
        <v>92</v>
      </c>
      <c r="D35" s="20">
        <f t="shared" si="0"/>
        <v>0</v>
      </c>
      <c r="E35" s="21"/>
      <c r="F35" s="21"/>
      <c r="G35" s="21"/>
      <c r="H35" s="21"/>
      <c r="I35" s="21"/>
    </row>
    <row r="36" spans="1:9" ht="15" customHeight="1">
      <c r="A36" s="17" t="s">
        <v>93</v>
      </c>
      <c r="B36" s="22" t="s">
        <v>94</v>
      </c>
      <c r="C36" s="19" t="s">
        <v>95</v>
      </c>
      <c r="D36" s="20">
        <f t="shared" si="0"/>
        <v>0</v>
      </c>
      <c r="E36" s="21"/>
      <c r="F36" s="21"/>
      <c r="G36" s="21"/>
      <c r="H36" s="21"/>
      <c r="I36" s="21"/>
    </row>
    <row r="37" spans="1:9" ht="15" customHeight="1">
      <c r="A37" s="23" t="s">
        <v>96</v>
      </c>
      <c r="B37" s="24" t="s">
        <v>97</v>
      </c>
      <c r="C37" s="25" t="s">
        <v>98</v>
      </c>
      <c r="D37" s="20">
        <f t="shared" si="0"/>
        <v>0</v>
      </c>
      <c r="E37" s="20">
        <f>SUM(E35:E36)</f>
        <v>0</v>
      </c>
      <c r="F37" s="20">
        <f>SUM(F35:F36)</f>
        <v>0</v>
      </c>
      <c r="G37" s="20">
        <f>SUM(G35:G36)</f>
        <v>0</v>
      </c>
      <c r="H37" s="20">
        <f>SUM(H35:H36)</f>
        <v>0</v>
      </c>
      <c r="I37" s="20">
        <f>SUM(I35:I36)</f>
        <v>0</v>
      </c>
    </row>
    <row r="38" spans="1:9" ht="15" customHeight="1">
      <c r="A38" s="17" t="s">
        <v>99</v>
      </c>
      <c r="B38" s="22" t="s">
        <v>100</v>
      </c>
      <c r="C38" s="19" t="s">
        <v>101</v>
      </c>
      <c r="D38" s="20">
        <f t="shared" si="0"/>
        <v>0</v>
      </c>
      <c r="E38" s="21"/>
      <c r="F38" s="21"/>
      <c r="G38" s="21"/>
      <c r="H38" s="21"/>
      <c r="I38" s="21"/>
    </row>
    <row r="39" spans="1:9" ht="15" customHeight="1">
      <c r="A39" s="17" t="s">
        <v>102</v>
      </c>
      <c r="B39" s="22" t="s">
        <v>103</v>
      </c>
      <c r="C39" s="19" t="s">
        <v>104</v>
      </c>
      <c r="D39" s="20">
        <f t="shared" si="0"/>
        <v>0</v>
      </c>
      <c r="E39" s="21"/>
      <c r="F39" s="21"/>
      <c r="G39" s="21"/>
      <c r="H39" s="21"/>
      <c r="I39" s="21"/>
    </row>
    <row r="40" spans="1:9" ht="15" customHeight="1">
      <c r="A40" s="17" t="s">
        <v>105</v>
      </c>
      <c r="B40" s="22" t="s">
        <v>106</v>
      </c>
      <c r="C40" s="19" t="s">
        <v>107</v>
      </c>
      <c r="D40" s="20">
        <f aca="true" t="shared" si="1" ref="D40:D71">SUM(E40:I40)</f>
        <v>88134</v>
      </c>
      <c r="E40" s="21">
        <v>88134</v>
      </c>
      <c r="F40" s="21"/>
      <c r="G40" s="21"/>
      <c r="H40" s="21"/>
      <c r="I40" s="21"/>
    </row>
    <row r="41" spans="1:9" ht="15" customHeight="1">
      <c r="A41" s="17" t="s">
        <v>108</v>
      </c>
      <c r="B41" s="22" t="s">
        <v>109</v>
      </c>
      <c r="C41" s="19" t="s">
        <v>110</v>
      </c>
      <c r="D41" s="20">
        <f t="shared" si="1"/>
        <v>114026</v>
      </c>
      <c r="E41" s="21">
        <v>114026</v>
      </c>
      <c r="F41" s="21"/>
      <c r="G41" s="21"/>
      <c r="H41" s="21"/>
      <c r="I41" s="21"/>
    </row>
    <row r="42" spans="1:9" ht="15" customHeight="1">
      <c r="A42" s="17" t="s">
        <v>111</v>
      </c>
      <c r="B42" s="22" t="s">
        <v>112</v>
      </c>
      <c r="C42" s="19" t="s">
        <v>113</v>
      </c>
      <c r="D42" s="20">
        <f t="shared" si="1"/>
        <v>0</v>
      </c>
      <c r="E42" s="21"/>
      <c r="F42" s="21"/>
      <c r="G42" s="21"/>
      <c r="H42" s="21"/>
      <c r="I42" s="21"/>
    </row>
    <row r="43" spans="1:9" ht="15" customHeight="1">
      <c r="A43" s="17" t="s">
        <v>114</v>
      </c>
      <c r="B43" s="22" t="s">
        <v>115</v>
      </c>
      <c r="C43" s="19" t="s">
        <v>116</v>
      </c>
      <c r="D43" s="20">
        <f t="shared" si="1"/>
        <v>0</v>
      </c>
      <c r="E43" s="21"/>
      <c r="F43" s="21"/>
      <c r="G43" s="21"/>
      <c r="H43" s="21"/>
      <c r="I43" s="21"/>
    </row>
    <row r="44" spans="1:9" ht="15" customHeight="1">
      <c r="A44" s="17" t="s">
        <v>117</v>
      </c>
      <c r="B44" s="22" t="s">
        <v>118</v>
      </c>
      <c r="C44" s="19" t="s">
        <v>119</v>
      </c>
      <c r="D44" s="20">
        <f t="shared" si="1"/>
        <v>10300</v>
      </c>
      <c r="E44" s="21">
        <v>10300</v>
      </c>
      <c r="F44" s="21"/>
      <c r="G44" s="21"/>
      <c r="H44" s="21"/>
      <c r="I44" s="21"/>
    </row>
    <row r="45" spans="1:9" ht="15" customHeight="1">
      <c r="A45" s="17" t="s">
        <v>120</v>
      </c>
      <c r="B45" s="22" t="s">
        <v>121</v>
      </c>
      <c r="C45" s="19" t="s">
        <v>122</v>
      </c>
      <c r="D45" s="20">
        <f t="shared" si="1"/>
        <v>0</v>
      </c>
      <c r="E45" s="21"/>
      <c r="F45" s="21"/>
      <c r="G45" s="21"/>
      <c r="H45" s="21"/>
      <c r="I45" s="21"/>
    </row>
    <row r="46" spans="1:9" ht="15" customHeight="1">
      <c r="A46" s="23" t="s">
        <v>123</v>
      </c>
      <c r="B46" s="24" t="s">
        <v>124</v>
      </c>
      <c r="C46" s="25" t="s">
        <v>125</v>
      </c>
      <c r="D46" s="20">
        <f t="shared" si="1"/>
        <v>124326</v>
      </c>
      <c r="E46" s="20">
        <f>SUM(E41:E45)</f>
        <v>124326</v>
      </c>
      <c r="F46" s="20">
        <f>SUM(F41:F45)</f>
        <v>0</v>
      </c>
      <c r="G46" s="20">
        <f>SUM(G41:G45)</f>
        <v>0</v>
      </c>
      <c r="H46" s="20">
        <f>SUM(H41:H45)</f>
        <v>0</v>
      </c>
      <c r="I46" s="20">
        <f>SUM(I41:I45)</f>
        <v>0</v>
      </c>
    </row>
    <row r="47" spans="1:9" ht="15" customHeight="1">
      <c r="A47" s="17" t="s">
        <v>126</v>
      </c>
      <c r="B47" s="22" t="s">
        <v>127</v>
      </c>
      <c r="C47" s="19" t="s">
        <v>128</v>
      </c>
      <c r="D47" s="20">
        <f t="shared" si="1"/>
        <v>1100</v>
      </c>
      <c r="E47" s="21">
        <v>900</v>
      </c>
      <c r="F47" s="21">
        <v>200</v>
      </c>
      <c r="G47" s="21"/>
      <c r="H47" s="21"/>
      <c r="I47" s="21"/>
    </row>
    <row r="48" spans="1:9" ht="15" customHeight="1">
      <c r="A48" s="23" t="s">
        <v>129</v>
      </c>
      <c r="B48" s="24" t="s">
        <v>130</v>
      </c>
      <c r="C48" s="25" t="s">
        <v>131</v>
      </c>
      <c r="D48" s="20">
        <f t="shared" si="1"/>
        <v>213560</v>
      </c>
      <c r="E48" s="20">
        <f>E37+E38+E39+E40+E46+E47</f>
        <v>213360</v>
      </c>
      <c r="F48" s="20">
        <f>F37+F38+F39+F40+F46+F47</f>
        <v>200</v>
      </c>
      <c r="G48" s="20">
        <f>G37+G38+G39+G40+G46+G47</f>
        <v>0</v>
      </c>
      <c r="H48" s="20">
        <f>H37+H38+H39+H40+H46+H47</f>
        <v>0</v>
      </c>
      <c r="I48" s="20">
        <f>I37+I38+I39+I40+I46+I47</f>
        <v>0</v>
      </c>
    </row>
    <row r="49" spans="1:9" ht="15" customHeight="1">
      <c r="A49" s="17" t="s">
        <v>132</v>
      </c>
      <c r="B49" s="26" t="s">
        <v>133</v>
      </c>
      <c r="C49" s="19" t="s">
        <v>134</v>
      </c>
      <c r="D49" s="20">
        <f t="shared" si="1"/>
        <v>0</v>
      </c>
      <c r="E49" s="21"/>
      <c r="F49" s="21"/>
      <c r="G49" s="21"/>
      <c r="H49" s="21"/>
      <c r="I49" s="21"/>
    </row>
    <row r="50" spans="1:9" ht="15" customHeight="1">
      <c r="A50" s="17" t="s">
        <v>135</v>
      </c>
      <c r="B50" s="26" t="s">
        <v>136</v>
      </c>
      <c r="C50" s="19" t="s">
        <v>137</v>
      </c>
      <c r="D50" s="20">
        <f t="shared" si="1"/>
        <v>14620</v>
      </c>
      <c r="E50" s="21"/>
      <c r="F50" s="21">
        <v>794</v>
      </c>
      <c r="G50" s="21">
        <v>500</v>
      </c>
      <c r="H50" s="21">
        <v>10071</v>
      </c>
      <c r="I50" s="21">
        <v>3255</v>
      </c>
    </row>
    <row r="51" spans="1:9" ht="15" customHeight="1">
      <c r="A51" s="17" t="s">
        <v>138</v>
      </c>
      <c r="B51" s="26" t="s">
        <v>139</v>
      </c>
      <c r="C51" s="19" t="s">
        <v>140</v>
      </c>
      <c r="D51" s="20">
        <f t="shared" si="1"/>
        <v>1560</v>
      </c>
      <c r="E51" s="20">
        <f>SUM(E52:E53)</f>
        <v>260</v>
      </c>
      <c r="F51" s="20">
        <f>SUM(F52:F53)</f>
        <v>1300</v>
      </c>
      <c r="G51" s="20">
        <f>SUM(G52:G53)</f>
        <v>0</v>
      </c>
      <c r="H51" s="20">
        <f>SUM(H52:H53)</f>
        <v>0</v>
      </c>
      <c r="I51" s="20">
        <f>SUM(I52:I53)</f>
        <v>0</v>
      </c>
    </row>
    <row r="52" spans="1:9" ht="15" customHeight="1">
      <c r="A52" s="17"/>
      <c r="B52" s="27" t="s">
        <v>141</v>
      </c>
      <c r="C52" s="19" t="s">
        <v>142</v>
      </c>
      <c r="D52" s="20">
        <f t="shared" si="1"/>
        <v>1510</v>
      </c>
      <c r="E52" s="21">
        <v>210</v>
      </c>
      <c r="F52" s="21">
        <v>1300</v>
      </c>
      <c r="G52" s="21"/>
      <c r="H52" s="21"/>
      <c r="I52" s="21"/>
    </row>
    <row r="53" spans="1:9" ht="15" customHeight="1">
      <c r="A53" s="17"/>
      <c r="B53" s="27" t="s">
        <v>143</v>
      </c>
      <c r="C53" s="19" t="s">
        <v>144</v>
      </c>
      <c r="D53" s="20">
        <f t="shared" si="1"/>
        <v>50</v>
      </c>
      <c r="E53" s="21">
        <v>50</v>
      </c>
      <c r="F53" s="21"/>
      <c r="G53" s="21"/>
      <c r="H53" s="21"/>
      <c r="I53" s="21"/>
    </row>
    <row r="54" spans="1:9" ht="15" customHeight="1">
      <c r="A54" s="17" t="s">
        <v>145</v>
      </c>
      <c r="B54" s="26" t="s">
        <v>146</v>
      </c>
      <c r="C54" s="19" t="s">
        <v>147</v>
      </c>
      <c r="D54" s="20">
        <f t="shared" si="1"/>
        <v>5489</v>
      </c>
      <c r="E54" s="21">
        <v>5489</v>
      </c>
      <c r="F54" s="21"/>
      <c r="G54" s="21"/>
      <c r="H54" s="21"/>
      <c r="I54" s="21"/>
    </row>
    <row r="55" spans="1:9" ht="15" customHeight="1">
      <c r="A55" s="17" t="s">
        <v>148</v>
      </c>
      <c r="B55" s="26" t="s">
        <v>149</v>
      </c>
      <c r="C55" s="19" t="s">
        <v>150</v>
      </c>
      <c r="D55" s="20">
        <f t="shared" si="1"/>
        <v>12861</v>
      </c>
      <c r="E55" s="21">
        <v>2826</v>
      </c>
      <c r="F55" s="21"/>
      <c r="G55" s="21"/>
      <c r="H55" s="21">
        <v>10035</v>
      </c>
      <c r="I55" s="21"/>
    </row>
    <row r="56" spans="1:9" ht="15" customHeight="1">
      <c r="A56" s="17" t="s">
        <v>151</v>
      </c>
      <c r="B56" s="26" t="s">
        <v>152</v>
      </c>
      <c r="C56" s="19" t="s">
        <v>153</v>
      </c>
      <c r="D56" s="20">
        <f t="shared" si="1"/>
        <v>8445</v>
      </c>
      <c r="E56" s="21">
        <v>2315</v>
      </c>
      <c r="F56" s="21">
        <v>566</v>
      </c>
      <c r="G56" s="21">
        <v>135</v>
      </c>
      <c r="H56" s="21">
        <v>5429</v>
      </c>
      <c r="I56" s="21"/>
    </row>
    <row r="57" spans="1:9" ht="15" customHeight="1">
      <c r="A57" s="17" t="s">
        <v>154</v>
      </c>
      <c r="B57" s="26" t="s">
        <v>155</v>
      </c>
      <c r="C57" s="19" t="s">
        <v>156</v>
      </c>
      <c r="D57" s="20">
        <f t="shared" si="1"/>
        <v>0</v>
      </c>
      <c r="E57" s="21"/>
      <c r="F57" s="21"/>
      <c r="G57" s="28"/>
      <c r="H57" s="21"/>
      <c r="I57" s="21"/>
    </row>
    <row r="58" spans="1:9" ht="15" customHeight="1">
      <c r="A58" s="17" t="s">
        <v>157</v>
      </c>
      <c r="B58" s="26" t="s">
        <v>158</v>
      </c>
      <c r="C58" s="19" t="s">
        <v>159</v>
      </c>
      <c r="D58" s="20">
        <f t="shared" si="1"/>
        <v>2547</v>
      </c>
      <c r="E58" s="21">
        <v>2500</v>
      </c>
      <c r="F58" s="21"/>
      <c r="G58" s="21">
        <v>46</v>
      </c>
      <c r="H58" s="21"/>
      <c r="I58" s="21">
        <v>1</v>
      </c>
    </row>
    <row r="59" spans="1:9" ht="15" customHeight="1">
      <c r="A59" s="17" t="s">
        <v>160</v>
      </c>
      <c r="B59" s="26" t="s">
        <v>161</v>
      </c>
      <c r="C59" s="19" t="s">
        <v>162</v>
      </c>
      <c r="D59" s="20">
        <f t="shared" si="1"/>
        <v>0</v>
      </c>
      <c r="E59" s="21"/>
      <c r="F59" s="21"/>
      <c r="G59" s="21"/>
      <c r="H59" s="21"/>
      <c r="I59" s="21"/>
    </row>
    <row r="60" spans="1:9" ht="15" customHeight="1">
      <c r="A60" s="17" t="s">
        <v>163</v>
      </c>
      <c r="B60" s="26" t="s">
        <v>164</v>
      </c>
      <c r="C60" s="19" t="s">
        <v>165</v>
      </c>
      <c r="D60" s="20">
        <f t="shared" si="1"/>
        <v>2721</v>
      </c>
      <c r="E60" s="21">
        <v>2708</v>
      </c>
      <c r="F60" s="21">
        <v>13</v>
      </c>
      <c r="G60" s="21"/>
      <c r="H60" s="21"/>
      <c r="I60" s="21"/>
    </row>
    <row r="61" spans="1:9" ht="15" customHeight="1">
      <c r="A61" s="23" t="s">
        <v>166</v>
      </c>
      <c r="B61" s="29" t="s">
        <v>167</v>
      </c>
      <c r="C61" s="25" t="s">
        <v>168</v>
      </c>
      <c r="D61" s="20">
        <f t="shared" si="1"/>
        <v>48243</v>
      </c>
      <c r="E61" s="20">
        <f>E49+E50+E51+E54+E55+E56+E57+E58+E59+E60</f>
        <v>16098</v>
      </c>
      <c r="F61" s="20">
        <f>F49+F50+F51+F54+F55+F56+F57+F58+F59+F60</f>
        <v>2673</v>
      </c>
      <c r="G61" s="20">
        <f>G49+G50+G51+G54+G55+G56+G57+G58+G59+G60</f>
        <v>681</v>
      </c>
      <c r="H61" s="20">
        <f>H49+H50+H51+H54+H55+H56+H57+H58+H59+H60</f>
        <v>25535</v>
      </c>
      <c r="I61" s="20">
        <f>I49+I50+I51+I54+I55+I56+I57+I58+I59+I60</f>
        <v>3256</v>
      </c>
    </row>
    <row r="62" spans="1:9" ht="15" customHeight="1">
      <c r="A62" s="17">
        <v>45</v>
      </c>
      <c r="B62" s="26" t="s">
        <v>169</v>
      </c>
      <c r="C62" s="19" t="s">
        <v>170</v>
      </c>
      <c r="D62" s="20">
        <f t="shared" si="1"/>
        <v>0</v>
      </c>
      <c r="E62" s="21"/>
      <c r="F62" s="21"/>
      <c r="G62" s="21"/>
      <c r="H62" s="21"/>
      <c r="I62" s="21"/>
    </row>
    <row r="63" spans="1:9" ht="15" customHeight="1">
      <c r="A63" s="17">
        <v>46</v>
      </c>
      <c r="B63" s="26" t="s">
        <v>171</v>
      </c>
      <c r="C63" s="19" t="s">
        <v>172</v>
      </c>
      <c r="D63" s="20">
        <f t="shared" si="1"/>
        <v>1970</v>
      </c>
      <c r="E63" s="21">
        <v>1970</v>
      </c>
      <c r="F63" s="21"/>
      <c r="G63" s="21"/>
      <c r="H63" s="21"/>
      <c r="I63" s="21"/>
    </row>
    <row r="64" spans="1:9" ht="15" customHeight="1">
      <c r="A64" s="17">
        <v>47</v>
      </c>
      <c r="B64" s="26" t="s">
        <v>173</v>
      </c>
      <c r="C64" s="19" t="s">
        <v>174</v>
      </c>
      <c r="D64" s="20">
        <f t="shared" si="1"/>
        <v>0</v>
      </c>
      <c r="E64" s="21"/>
      <c r="F64" s="21"/>
      <c r="G64" s="21"/>
      <c r="H64" s="21"/>
      <c r="I64" s="21"/>
    </row>
    <row r="65" spans="1:9" ht="15" customHeight="1">
      <c r="A65" s="17">
        <v>48</v>
      </c>
      <c r="B65" s="26" t="s">
        <v>175</v>
      </c>
      <c r="C65" s="19" t="s">
        <v>176</v>
      </c>
      <c r="D65" s="20">
        <f t="shared" si="1"/>
        <v>0</v>
      </c>
      <c r="E65" s="21"/>
      <c r="F65" s="21"/>
      <c r="G65" s="21"/>
      <c r="H65" s="21"/>
      <c r="I65" s="21"/>
    </row>
    <row r="66" spans="1:9" ht="15" customHeight="1">
      <c r="A66" s="17">
        <v>49</v>
      </c>
      <c r="B66" s="26" t="s">
        <v>177</v>
      </c>
      <c r="C66" s="19" t="s">
        <v>178</v>
      </c>
      <c r="D66" s="20">
        <f t="shared" si="1"/>
        <v>0</v>
      </c>
      <c r="E66" s="21"/>
      <c r="F66" s="21"/>
      <c r="G66" s="21"/>
      <c r="H66" s="21"/>
      <c r="I66" s="21"/>
    </row>
    <row r="67" spans="1:9" ht="15" customHeight="1">
      <c r="A67" s="23">
        <v>50</v>
      </c>
      <c r="B67" s="24" t="s">
        <v>179</v>
      </c>
      <c r="C67" s="25" t="s">
        <v>180</v>
      </c>
      <c r="D67" s="20">
        <f t="shared" si="1"/>
        <v>1970</v>
      </c>
      <c r="E67" s="20">
        <f>SUM(E62:E66)</f>
        <v>1970</v>
      </c>
      <c r="F67" s="20">
        <f>SUM(F62:F66)</f>
        <v>0</v>
      </c>
      <c r="G67" s="20">
        <f>SUM(G62:G66)</f>
        <v>0</v>
      </c>
      <c r="H67" s="20">
        <f>SUM(H62:H66)</f>
        <v>0</v>
      </c>
      <c r="I67" s="20">
        <f>SUM(I62:I66)</f>
        <v>0</v>
      </c>
    </row>
    <row r="68" spans="1:9" ht="15" customHeight="1">
      <c r="A68" s="17">
        <v>51</v>
      </c>
      <c r="B68" s="26" t="s">
        <v>181</v>
      </c>
      <c r="C68" s="19" t="s">
        <v>182</v>
      </c>
      <c r="D68" s="20">
        <f t="shared" si="1"/>
        <v>0</v>
      </c>
      <c r="E68" s="21"/>
      <c r="F68" s="21"/>
      <c r="G68" s="21"/>
      <c r="H68" s="21"/>
      <c r="I68" s="21"/>
    </row>
    <row r="69" spans="1:9" ht="15" customHeight="1">
      <c r="A69" s="17">
        <v>52</v>
      </c>
      <c r="B69" s="22" t="s">
        <v>183</v>
      </c>
      <c r="C69" s="19" t="s">
        <v>184</v>
      </c>
      <c r="D69" s="20">
        <f t="shared" si="1"/>
        <v>0</v>
      </c>
      <c r="E69" s="21"/>
      <c r="F69" s="21"/>
      <c r="G69" s="21"/>
      <c r="H69" s="21"/>
      <c r="I69" s="21"/>
    </row>
    <row r="70" spans="1:9" ht="15" customHeight="1">
      <c r="A70" s="17">
        <v>53</v>
      </c>
      <c r="B70" s="26" t="s">
        <v>185</v>
      </c>
      <c r="C70" s="19" t="s">
        <v>186</v>
      </c>
      <c r="D70" s="20">
        <f t="shared" si="1"/>
        <v>70</v>
      </c>
      <c r="E70" s="21"/>
      <c r="F70" s="21"/>
      <c r="G70" s="21">
        <v>70</v>
      </c>
      <c r="H70" s="21"/>
      <c r="I70" s="21"/>
    </row>
    <row r="71" spans="1:9" ht="15" customHeight="1">
      <c r="A71" s="23">
        <v>54</v>
      </c>
      <c r="B71" s="24" t="s">
        <v>187</v>
      </c>
      <c r="C71" s="25" t="s">
        <v>188</v>
      </c>
      <c r="D71" s="20">
        <f t="shared" si="1"/>
        <v>70</v>
      </c>
      <c r="E71" s="20">
        <f>SUM(E68:E70)</f>
        <v>0</v>
      </c>
      <c r="F71" s="20">
        <f>SUM(F68:F70)</f>
        <v>0</v>
      </c>
      <c r="G71" s="20">
        <f>SUM(G68:G70)</f>
        <v>70</v>
      </c>
      <c r="H71" s="20">
        <f>SUM(H68:H70)</f>
        <v>0</v>
      </c>
      <c r="I71" s="20">
        <f>SUM(I68:I70)</f>
        <v>0</v>
      </c>
    </row>
    <row r="72" spans="1:9" ht="15" customHeight="1">
      <c r="A72" s="17">
        <v>55</v>
      </c>
      <c r="B72" s="26" t="s">
        <v>189</v>
      </c>
      <c r="C72" s="19" t="s">
        <v>190</v>
      </c>
      <c r="D72" s="20">
        <f aca="true" t="shared" si="2" ref="D72:D103">SUM(E72:I72)</f>
        <v>0</v>
      </c>
      <c r="E72" s="21"/>
      <c r="F72" s="21"/>
      <c r="G72" s="21"/>
      <c r="H72" s="21"/>
      <c r="I72" s="21"/>
    </row>
    <row r="73" spans="1:9" ht="15" customHeight="1">
      <c r="A73" s="17">
        <v>56</v>
      </c>
      <c r="B73" s="22" t="s">
        <v>191</v>
      </c>
      <c r="C73" s="19" t="s">
        <v>192</v>
      </c>
      <c r="D73" s="20">
        <f t="shared" si="2"/>
        <v>600</v>
      </c>
      <c r="E73" s="21">
        <v>600</v>
      </c>
      <c r="F73" s="21"/>
      <c r="G73" s="21"/>
      <c r="H73" s="21"/>
      <c r="I73" s="21"/>
    </row>
    <row r="74" spans="1:9" ht="15" customHeight="1">
      <c r="A74" s="17">
        <v>57</v>
      </c>
      <c r="B74" s="26" t="s">
        <v>193</v>
      </c>
      <c r="C74" s="19" t="s">
        <v>194</v>
      </c>
      <c r="D74" s="20">
        <f t="shared" si="2"/>
        <v>0</v>
      </c>
      <c r="E74" s="21"/>
      <c r="F74" s="21"/>
      <c r="G74" s="21"/>
      <c r="H74" s="21"/>
      <c r="I74" s="21"/>
    </row>
    <row r="75" spans="1:9" ht="15" customHeight="1" thickBot="1">
      <c r="A75" s="30">
        <v>58</v>
      </c>
      <c r="B75" s="31" t="s">
        <v>195</v>
      </c>
      <c r="C75" s="32" t="s">
        <v>196</v>
      </c>
      <c r="D75" s="20">
        <f t="shared" si="2"/>
        <v>600</v>
      </c>
      <c r="E75" s="33">
        <f>SUM(E72:E74)</f>
        <v>600</v>
      </c>
      <c r="F75" s="33">
        <f>SUM(F72:F74)</f>
        <v>0</v>
      </c>
      <c r="G75" s="33">
        <f>SUM(G72:G74)</f>
        <v>0</v>
      </c>
      <c r="H75" s="33">
        <f>SUM(H72:H74)</f>
        <v>0</v>
      </c>
      <c r="I75" s="33">
        <f>SUM(I72:I74)</f>
        <v>0</v>
      </c>
    </row>
    <row r="76" spans="1:9" ht="15" customHeight="1" thickBot="1">
      <c r="A76" s="34">
        <v>59</v>
      </c>
      <c r="B76" s="35" t="s">
        <v>197</v>
      </c>
      <c r="C76" s="36" t="s">
        <v>198</v>
      </c>
      <c r="D76" s="20">
        <f t="shared" si="2"/>
        <v>850350</v>
      </c>
      <c r="E76" s="37">
        <f>E28+E34+E48+E61+E67+E71+E75</f>
        <v>669709</v>
      </c>
      <c r="F76" s="37">
        <f>F28+F34+F48+F61+F67+F71+F75</f>
        <v>13643</v>
      </c>
      <c r="G76" s="37">
        <f>G28+G34+G48+G61+G67+G71+G75</f>
        <v>134432</v>
      </c>
      <c r="H76" s="37">
        <f>H28+H34+H48+H61+H67+H71+H75</f>
        <v>28839</v>
      </c>
      <c r="I76" s="37">
        <f>I28+I34+I48+I61+I67+I71+I75</f>
        <v>3727</v>
      </c>
    </row>
    <row r="77" spans="1:9" ht="15">
      <c r="A77" s="38">
        <v>60</v>
      </c>
      <c r="B77" s="39" t="s">
        <v>199</v>
      </c>
      <c r="C77" s="40" t="s">
        <v>200</v>
      </c>
      <c r="D77" s="20">
        <f t="shared" si="2"/>
        <v>0</v>
      </c>
      <c r="E77" s="40"/>
      <c r="F77" s="40"/>
      <c r="G77" s="40"/>
      <c r="H77" s="40"/>
      <c r="I77" s="40"/>
    </row>
    <row r="78" spans="1:9" ht="15">
      <c r="A78" s="23">
        <v>61</v>
      </c>
      <c r="B78" s="41" t="s">
        <v>201</v>
      </c>
      <c r="C78" s="42" t="s">
        <v>202</v>
      </c>
      <c r="D78" s="20">
        <f t="shared" si="2"/>
        <v>0</v>
      </c>
      <c r="E78" s="42"/>
      <c r="F78" s="42"/>
      <c r="G78" s="42"/>
      <c r="H78" s="42"/>
      <c r="I78" s="42"/>
    </row>
    <row r="79" spans="1:9" ht="15">
      <c r="A79" s="23">
        <v>62</v>
      </c>
      <c r="B79" s="22" t="s">
        <v>203</v>
      </c>
      <c r="C79" s="42" t="s">
        <v>204</v>
      </c>
      <c r="D79" s="20">
        <f t="shared" si="2"/>
        <v>210357</v>
      </c>
      <c r="E79" s="42">
        <v>194594</v>
      </c>
      <c r="F79" s="42">
        <v>57</v>
      </c>
      <c r="G79" s="42">
        <v>15273</v>
      </c>
      <c r="H79" s="42">
        <v>73</v>
      </c>
      <c r="I79" s="42">
        <v>360</v>
      </c>
    </row>
    <row r="80" spans="1:9" ht="15">
      <c r="A80" s="23">
        <v>63</v>
      </c>
      <c r="B80" s="22" t="s">
        <v>205</v>
      </c>
      <c r="C80" s="42" t="s">
        <v>206</v>
      </c>
      <c r="D80" s="20">
        <f t="shared" si="2"/>
        <v>0</v>
      </c>
      <c r="E80" s="42"/>
      <c r="F80" s="42"/>
      <c r="G80" s="42"/>
      <c r="H80" s="42"/>
      <c r="I80" s="42"/>
    </row>
    <row r="81" spans="1:9" ht="15">
      <c r="A81" s="23">
        <v>64</v>
      </c>
      <c r="B81" s="24" t="s">
        <v>207</v>
      </c>
      <c r="C81" s="42" t="s">
        <v>208</v>
      </c>
      <c r="D81" s="20">
        <f t="shared" si="2"/>
        <v>210357</v>
      </c>
      <c r="E81" s="42">
        <f>SUM(E79:E80)</f>
        <v>194594</v>
      </c>
      <c r="F81" s="42">
        <f>SUM(F79:F80)</f>
        <v>57</v>
      </c>
      <c r="G81" s="42">
        <f>SUM(G79:G80)</f>
        <v>15273</v>
      </c>
      <c r="H81" s="42">
        <f>SUM(H79:H80)</f>
        <v>73</v>
      </c>
      <c r="I81" s="42">
        <f>SUM(I79:I80)</f>
        <v>360</v>
      </c>
    </row>
    <row r="82" spans="1:9" ht="15">
      <c r="A82" s="23">
        <v>65</v>
      </c>
      <c r="B82" s="43" t="s">
        <v>209</v>
      </c>
      <c r="C82" s="42" t="s">
        <v>210</v>
      </c>
      <c r="D82" s="20">
        <f t="shared" si="2"/>
        <v>0</v>
      </c>
      <c r="E82" s="42"/>
      <c r="F82" s="42"/>
      <c r="G82" s="42"/>
      <c r="H82" s="42"/>
      <c r="I82" s="42"/>
    </row>
    <row r="83" spans="1:9" ht="15">
      <c r="A83" s="23">
        <v>66</v>
      </c>
      <c r="B83" s="43" t="s">
        <v>211</v>
      </c>
      <c r="C83" s="42" t="s">
        <v>212</v>
      </c>
      <c r="D83" s="20">
        <f t="shared" si="2"/>
        <v>0</v>
      </c>
      <c r="E83" s="42"/>
      <c r="F83" s="42"/>
      <c r="G83" s="42"/>
      <c r="H83" s="42"/>
      <c r="I83" s="42"/>
    </row>
    <row r="84" spans="1:9" ht="15">
      <c r="A84" s="23">
        <v>67</v>
      </c>
      <c r="B84" s="43" t="s">
        <v>213</v>
      </c>
      <c r="C84" s="42" t="s">
        <v>214</v>
      </c>
      <c r="D84" s="20">
        <f t="shared" si="2"/>
        <v>346749</v>
      </c>
      <c r="E84" s="44"/>
      <c r="F84" s="45">
        <v>114856</v>
      </c>
      <c r="G84" s="44">
        <v>95204</v>
      </c>
      <c r="H84" s="44">
        <v>93192</v>
      </c>
      <c r="I84" s="44">
        <v>43497</v>
      </c>
    </row>
    <row r="85" spans="1:9" ht="15">
      <c r="A85" s="23">
        <v>68</v>
      </c>
      <c r="B85" s="43" t="s">
        <v>215</v>
      </c>
      <c r="C85" s="42" t="s">
        <v>216</v>
      </c>
      <c r="D85" s="20">
        <f t="shared" si="2"/>
        <v>0</v>
      </c>
      <c r="E85" s="46"/>
      <c r="F85" s="47"/>
      <c r="G85" s="46"/>
      <c r="H85" s="46"/>
      <c r="I85" s="46"/>
    </row>
    <row r="86" spans="1:9" ht="15">
      <c r="A86" s="23">
        <v>69</v>
      </c>
      <c r="B86" s="26" t="s">
        <v>217</v>
      </c>
      <c r="C86" s="42" t="s">
        <v>218</v>
      </c>
      <c r="D86" s="20">
        <f t="shared" si="2"/>
        <v>0</v>
      </c>
      <c r="E86" s="46"/>
      <c r="F86" s="47"/>
      <c r="G86" s="46"/>
      <c r="H86" s="46"/>
      <c r="I86" s="46"/>
    </row>
    <row r="87" spans="1:9" ht="15">
      <c r="A87" s="23">
        <v>70</v>
      </c>
      <c r="B87" s="29" t="s">
        <v>219</v>
      </c>
      <c r="C87" s="42" t="s">
        <v>220</v>
      </c>
      <c r="D87" s="20">
        <f t="shared" si="2"/>
        <v>557106</v>
      </c>
      <c r="E87" s="46">
        <f>(SUM(E81:E86))+E77+E78</f>
        <v>194594</v>
      </c>
      <c r="F87" s="48">
        <f>(SUM(F81:F86))+F77+F78</f>
        <v>114913</v>
      </c>
      <c r="G87" s="46">
        <f>(SUM(G81:G86))+G77+G78</f>
        <v>110477</v>
      </c>
      <c r="H87" s="46">
        <f>(SUM(H81:H86))+H77+H78</f>
        <v>93265</v>
      </c>
      <c r="I87" s="46">
        <f>(SUM(I81:I86))+I77+I78</f>
        <v>43857</v>
      </c>
    </row>
    <row r="88" spans="1:9" ht="15">
      <c r="A88" s="23">
        <v>71</v>
      </c>
      <c r="B88" s="41" t="s">
        <v>221</v>
      </c>
      <c r="C88" s="42" t="s">
        <v>222</v>
      </c>
      <c r="D88" s="20">
        <f t="shared" si="2"/>
        <v>0</v>
      </c>
      <c r="E88" s="46"/>
      <c r="F88" s="48"/>
      <c r="G88" s="46"/>
      <c r="H88" s="46"/>
      <c r="I88" s="46"/>
    </row>
    <row r="89" spans="1:9" ht="15">
      <c r="A89" s="23">
        <v>72</v>
      </c>
      <c r="B89" s="41" t="s">
        <v>223</v>
      </c>
      <c r="C89" s="42" t="s">
        <v>224</v>
      </c>
      <c r="D89" s="20">
        <f t="shared" si="2"/>
        <v>557106</v>
      </c>
      <c r="E89" s="46">
        <f>SUM(E87:E88)</f>
        <v>194594</v>
      </c>
      <c r="F89" s="48">
        <f>SUM(F87:F88)</f>
        <v>114913</v>
      </c>
      <c r="G89" s="46">
        <f>SUM(G87:G88)</f>
        <v>110477</v>
      </c>
      <c r="H89" s="46">
        <f>SUM(H87:H88)</f>
        <v>93265</v>
      </c>
      <c r="I89" s="46">
        <f>SUM(I87:I88)</f>
        <v>43857</v>
      </c>
    </row>
    <row r="90" spans="1:9" ht="15.75" thickBot="1">
      <c r="A90" s="285">
        <v>73</v>
      </c>
      <c r="B90" s="284" t="s">
        <v>225</v>
      </c>
      <c r="C90" s="284"/>
      <c r="D90" s="283">
        <f t="shared" si="2"/>
        <v>1407456</v>
      </c>
      <c r="E90" s="281">
        <f>E76+E89</f>
        <v>864303</v>
      </c>
      <c r="F90" s="282">
        <f>F76+F89</f>
        <v>128556</v>
      </c>
      <c r="G90" s="281">
        <f>G76+G89</f>
        <v>244909</v>
      </c>
      <c r="H90" s="281">
        <f>H76+H89</f>
        <v>122104</v>
      </c>
      <c r="I90" s="281">
        <f>I76+I89</f>
        <v>47584</v>
      </c>
    </row>
    <row r="91" spans="1:9" ht="15.75" thickTop="1">
      <c r="A91" s="107">
        <v>1</v>
      </c>
      <c r="B91" s="108" t="s">
        <v>235</v>
      </c>
      <c r="C91" s="109" t="s">
        <v>236</v>
      </c>
      <c r="D91" s="110">
        <f t="shared" si="2"/>
        <v>333194</v>
      </c>
      <c r="E91" s="110">
        <v>27768</v>
      </c>
      <c r="F91" s="110">
        <v>82044</v>
      </c>
      <c r="G91" s="110">
        <v>147666</v>
      </c>
      <c r="H91" s="110">
        <v>61405</v>
      </c>
      <c r="I91" s="110">
        <v>14311</v>
      </c>
    </row>
    <row r="92" spans="1:9" ht="15">
      <c r="A92" s="107">
        <v>2</v>
      </c>
      <c r="B92" s="24" t="s">
        <v>237</v>
      </c>
      <c r="C92" s="109" t="s">
        <v>238</v>
      </c>
      <c r="D92" s="110">
        <f t="shared" si="2"/>
        <v>75576</v>
      </c>
      <c r="E92" s="110">
        <v>8357</v>
      </c>
      <c r="F92" s="110">
        <v>21536</v>
      </c>
      <c r="G92" s="110">
        <v>25145</v>
      </c>
      <c r="H92" s="110">
        <v>16489</v>
      </c>
      <c r="I92" s="110">
        <v>4049</v>
      </c>
    </row>
    <row r="93" spans="1:9" ht="15">
      <c r="A93" s="107">
        <v>3</v>
      </c>
      <c r="B93" s="24" t="s">
        <v>239</v>
      </c>
      <c r="C93" s="109" t="s">
        <v>240</v>
      </c>
      <c r="D93" s="110">
        <f t="shared" si="2"/>
        <v>206730</v>
      </c>
      <c r="E93" s="110">
        <v>47709</v>
      </c>
      <c r="F93" s="110">
        <v>20677</v>
      </c>
      <c r="G93" s="110">
        <v>66285</v>
      </c>
      <c r="H93" s="110">
        <v>43710</v>
      </c>
      <c r="I93" s="110">
        <v>28349</v>
      </c>
    </row>
    <row r="94" spans="1:9" ht="15">
      <c r="A94" s="107">
        <v>4</v>
      </c>
      <c r="B94" s="26" t="s">
        <v>241</v>
      </c>
      <c r="C94" s="111" t="s">
        <v>242</v>
      </c>
      <c r="D94" s="110">
        <f t="shared" si="2"/>
        <v>0</v>
      </c>
      <c r="E94" s="112"/>
      <c r="F94" s="112"/>
      <c r="G94" s="112"/>
      <c r="H94" s="112"/>
      <c r="I94" s="112"/>
    </row>
    <row r="95" spans="1:9" ht="15">
      <c r="A95" s="107">
        <v>5</v>
      </c>
      <c r="B95" s="26" t="s">
        <v>243</v>
      </c>
      <c r="C95" s="111" t="s">
        <v>244</v>
      </c>
      <c r="D95" s="110">
        <f t="shared" si="2"/>
        <v>3503</v>
      </c>
      <c r="E95" s="112">
        <v>3503</v>
      </c>
      <c r="F95" s="112"/>
      <c r="G95" s="112"/>
      <c r="H95" s="112"/>
      <c r="I95" s="112"/>
    </row>
    <row r="96" spans="1:9" ht="15">
      <c r="A96" s="107">
        <v>6</v>
      </c>
      <c r="B96" s="113" t="s">
        <v>245</v>
      </c>
      <c r="C96" s="111" t="s">
        <v>246</v>
      </c>
      <c r="D96" s="110">
        <f t="shared" si="2"/>
        <v>0</v>
      </c>
      <c r="E96" s="112"/>
      <c r="F96" s="112"/>
      <c r="G96" s="112"/>
      <c r="H96" s="112"/>
      <c r="I96" s="112"/>
    </row>
    <row r="97" spans="1:9" ht="15">
      <c r="A97" s="107">
        <v>7</v>
      </c>
      <c r="B97" s="113" t="s">
        <v>247</v>
      </c>
      <c r="C97" s="111" t="s">
        <v>248</v>
      </c>
      <c r="D97" s="110">
        <f t="shared" si="2"/>
        <v>900</v>
      </c>
      <c r="E97" s="112">
        <v>900</v>
      </c>
      <c r="F97" s="112"/>
      <c r="G97" s="112"/>
      <c r="H97" s="112"/>
      <c r="I97" s="112"/>
    </row>
    <row r="98" spans="1:9" ht="15">
      <c r="A98" s="107">
        <v>8</v>
      </c>
      <c r="B98" s="113" t="s">
        <v>249</v>
      </c>
      <c r="C98" s="111" t="s">
        <v>250</v>
      </c>
      <c r="D98" s="110">
        <f t="shared" si="2"/>
        <v>55193</v>
      </c>
      <c r="E98" s="112">
        <v>55193</v>
      </c>
      <c r="F98" s="112"/>
      <c r="G98" s="112"/>
      <c r="H98" s="112"/>
      <c r="I98" s="112"/>
    </row>
    <row r="99" spans="1:9" ht="15">
      <c r="A99" s="107">
        <v>9</v>
      </c>
      <c r="B99" s="26" t="s">
        <v>251</v>
      </c>
      <c r="C99" s="111" t="s">
        <v>252</v>
      </c>
      <c r="D99" s="110">
        <f t="shared" si="2"/>
        <v>20015</v>
      </c>
      <c r="E99" s="112">
        <v>20015</v>
      </c>
      <c r="F99" s="112"/>
      <c r="G99" s="112"/>
      <c r="H99" s="112"/>
      <c r="I99" s="112"/>
    </row>
    <row r="100" spans="1:9" ht="15">
      <c r="A100" s="107">
        <v>10</v>
      </c>
      <c r="B100" s="26" t="s">
        <v>253</v>
      </c>
      <c r="C100" s="111" t="s">
        <v>254</v>
      </c>
      <c r="D100" s="110">
        <f t="shared" si="2"/>
        <v>0</v>
      </c>
      <c r="E100" s="112"/>
      <c r="F100" s="112"/>
      <c r="G100" s="112"/>
      <c r="H100" s="112"/>
      <c r="I100" s="112"/>
    </row>
    <row r="101" spans="1:9" ht="15">
      <c r="A101" s="107">
        <v>11</v>
      </c>
      <c r="B101" s="26" t="s">
        <v>255</v>
      </c>
      <c r="C101" s="111" t="s">
        <v>256</v>
      </c>
      <c r="D101" s="110">
        <f t="shared" si="2"/>
        <v>8860</v>
      </c>
      <c r="E101" s="112">
        <v>8860</v>
      </c>
      <c r="F101" s="112"/>
      <c r="G101" s="112"/>
      <c r="H101" s="112"/>
      <c r="I101" s="112"/>
    </row>
    <row r="102" spans="1:9" ht="15">
      <c r="A102" s="107">
        <v>12</v>
      </c>
      <c r="B102" s="29" t="s">
        <v>257</v>
      </c>
      <c r="C102" s="109" t="s">
        <v>258</v>
      </c>
      <c r="D102" s="110">
        <f t="shared" si="2"/>
        <v>88471</v>
      </c>
      <c r="E102" s="110">
        <f>SUM(E94:E101)</f>
        <v>88471</v>
      </c>
      <c r="F102" s="110">
        <f>SUM(F94:F101)</f>
        <v>0</v>
      </c>
      <c r="G102" s="110">
        <f>SUM(G94:G101)</f>
        <v>0</v>
      </c>
      <c r="H102" s="110">
        <f>SUM(H94:H101)</f>
        <v>0</v>
      </c>
      <c r="I102" s="110">
        <f>SUM(I94:I101)</f>
        <v>0</v>
      </c>
    </row>
    <row r="103" spans="1:9" ht="15">
      <c r="A103" s="107">
        <v>13</v>
      </c>
      <c r="B103" s="114" t="s">
        <v>259</v>
      </c>
      <c r="C103" s="111" t="s">
        <v>260</v>
      </c>
      <c r="D103" s="110">
        <f t="shared" si="2"/>
        <v>0</v>
      </c>
      <c r="E103" s="112"/>
      <c r="F103" s="112"/>
      <c r="G103" s="112"/>
      <c r="H103" s="112"/>
      <c r="I103" s="112"/>
    </row>
    <row r="104" spans="1:9" ht="15">
      <c r="A104" s="107">
        <v>14</v>
      </c>
      <c r="B104" s="114" t="s">
        <v>261</v>
      </c>
      <c r="C104" s="111" t="s">
        <v>262</v>
      </c>
      <c r="D104" s="110">
        <f aca="true" t="shared" si="3" ref="D104:D135">SUM(E104:I104)</f>
        <v>0</v>
      </c>
      <c r="E104" s="112"/>
      <c r="F104" s="112"/>
      <c r="G104" s="112"/>
      <c r="H104" s="112"/>
      <c r="I104" s="112"/>
    </row>
    <row r="105" spans="1:9" ht="25.5">
      <c r="A105" s="107">
        <v>15</v>
      </c>
      <c r="B105" s="114" t="s">
        <v>263</v>
      </c>
      <c r="C105" s="111" t="s">
        <v>264</v>
      </c>
      <c r="D105" s="110">
        <f t="shared" si="3"/>
        <v>0</v>
      </c>
      <c r="E105" s="112"/>
      <c r="F105" s="112"/>
      <c r="G105" s="112"/>
      <c r="H105" s="112"/>
      <c r="I105" s="112"/>
    </row>
    <row r="106" spans="1:9" ht="25.5">
      <c r="A106" s="107">
        <v>16</v>
      </c>
      <c r="B106" s="114" t="s">
        <v>265</v>
      </c>
      <c r="C106" s="111" t="s">
        <v>266</v>
      </c>
      <c r="D106" s="110">
        <f t="shared" si="3"/>
        <v>0</v>
      </c>
      <c r="E106" s="112"/>
      <c r="F106" s="112"/>
      <c r="G106" s="112"/>
      <c r="H106" s="112"/>
      <c r="I106" s="112"/>
    </row>
    <row r="107" spans="1:9" ht="25.5">
      <c r="A107" s="107">
        <v>17</v>
      </c>
      <c r="B107" s="114" t="s">
        <v>267</v>
      </c>
      <c r="C107" s="111" t="s">
        <v>268</v>
      </c>
      <c r="D107" s="110">
        <f t="shared" si="3"/>
        <v>0</v>
      </c>
      <c r="E107" s="112"/>
      <c r="F107" s="112"/>
      <c r="G107" s="112"/>
      <c r="H107" s="112"/>
      <c r="I107" s="112"/>
    </row>
    <row r="108" spans="1:9" ht="15">
      <c r="A108" s="107">
        <v>18</v>
      </c>
      <c r="B108" s="114" t="s">
        <v>269</v>
      </c>
      <c r="C108" s="111" t="s">
        <v>270</v>
      </c>
      <c r="D108" s="110">
        <f t="shared" si="3"/>
        <v>135069</v>
      </c>
      <c r="E108" s="115">
        <f>SUM(E109:E117)</f>
        <v>135069</v>
      </c>
      <c r="F108" s="115">
        <f>SUM(F109:F117)</f>
        <v>0</v>
      </c>
      <c r="G108" s="115">
        <f>SUM(G109:G117)</f>
        <v>0</v>
      </c>
      <c r="H108" s="115">
        <f>SUM(H109:H117)</f>
        <v>0</v>
      </c>
      <c r="I108" s="115">
        <f>SUM(I109:I117)</f>
        <v>0</v>
      </c>
    </row>
    <row r="109" spans="1:9" ht="15">
      <c r="A109" s="116"/>
      <c r="B109" s="22" t="s">
        <v>55</v>
      </c>
      <c r="C109" s="111" t="s">
        <v>271</v>
      </c>
      <c r="D109" s="110">
        <f t="shared" si="3"/>
        <v>1308</v>
      </c>
      <c r="E109" s="112">
        <v>1308</v>
      </c>
      <c r="F109" s="112"/>
      <c r="G109" s="112"/>
      <c r="H109" s="112"/>
      <c r="I109" s="112"/>
    </row>
    <row r="110" spans="1:9" ht="15">
      <c r="A110" s="116"/>
      <c r="B110" s="22" t="s">
        <v>57</v>
      </c>
      <c r="C110" s="111" t="s">
        <v>272</v>
      </c>
      <c r="D110" s="110">
        <f t="shared" si="3"/>
        <v>506</v>
      </c>
      <c r="E110" s="112">
        <v>506</v>
      </c>
      <c r="F110" s="112"/>
      <c r="G110" s="112"/>
      <c r="H110" s="112"/>
      <c r="I110" s="112"/>
    </row>
    <row r="111" spans="1:9" ht="15">
      <c r="A111" s="116"/>
      <c r="B111" s="22" t="s">
        <v>59</v>
      </c>
      <c r="C111" s="111" t="s">
        <v>273</v>
      </c>
      <c r="D111" s="110">
        <f t="shared" si="3"/>
        <v>0</v>
      </c>
      <c r="E111" s="112"/>
      <c r="F111" s="112"/>
      <c r="G111" s="112"/>
      <c r="H111" s="112"/>
      <c r="I111" s="112"/>
    </row>
    <row r="112" spans="1:9" ht="15">
      <c r="A112" s="116"/>
      <c r="B112" s="22" t="s">
        <v>61</v>
      </c>
      <c r="C112" s="111" t="s">
        <v>274</v>
      </c>
      <c r="D112" s="110">
        <f t="shared" si="3"/>
        <v>21270</v>
      </c>
      <c r="E112" s="112">
        <v>21270</v>
      </c>
      <c r="F112" s="112"/>
      <c r="G112" s="112"/>
      <c r="H112" s="112"/>
      <c r="I112" s="112"/>
    </row>
    <row r="113" spans="1:9" ht="15">
      <c r="A113" s="116"/>
      <c r="B113" s="22" t="s">
        <v>63</v>
      </c>
      <c r="C113" s="111" t="s">
        <v>275</v>
      </c>
      <c r="D113" s="110">
        <f t="shared" si="3"/>
        <v>5448</v>
      </c>
      <c r="E113" s="112">
        <v>5448</v>
      </c>
      <c r="F113" s="112"/>
      <c r="G113" s="112"/>
      <c r="H113" s="112"/>
      <c r="I113" s="112"/>
    </row>
    <row r="114" spans="1:9" ht="15">
      <c r="A114" s="116"/>
      <c r="B114" s="22" t="s">
        <v>572</v>
      </c>
      <c r="C114" s="111"/>
      <c r="D114" s="110">
        <f t="shared" si="3"/>
        <v>2064</v>
      </c>
      <c r="E114" s="112">
        <v>2064</v>
      </c>
      <c r="F114" s="112"/>
      <c r="G114" s="112"/>
      <c r="H114" s="112"/>
      <c r="I114" s="112"/>
    </row>
    <row r="115" spans="1:9" ht="15">
      <c r="A115" s="116"/>
      <c r="B115" s="22" t="s">
        <v>276</v>
      </c>
      <c r="C115" s="111" t="s">
        <v>277</v>
      </c>
      <c r="D115" s="110">
        <f t="shared" si="3"/>
        <v>72109</v>
      </c>
      <c r="E115" s="112">
        <v>72109</v>
      </c>
      <c r="F115" s="112"/>
      <c r="G115" s="112"/>
      <c r="H115" s="112"/>
      <c r="I115" s="112"/>
    </row>
    <row r="116" spans="1:9" ht="15">
      <c r="A116" s="116"/>
      <c r="B116" s="22" t="s">
        <v>278</v>
      </c>
      <c r="C116" s="111" t="s">
        <v>279</v>
      </c>
      <c r="D116" s="110">
        <f t="shared" si="3"/>
        <v>31764</v>
      </c>
      <c r="E116" s="112">
        <v>31764</v>
      </c>
      <c r="F116" s="112"/>
      <c r="G116" s="112"/>
      <c r="H116" s="112"/>
      <c r="I116" s="112"/>
    </row>
    <row r="117" spans="1:9" ht="15">
      <c r="A117" s="116"/>
      <c r="B117" s="22" t="s">
        <v>65</v>
      </c>
      <c r="C117" s="111" t="s">
        <v>280</v>
      </c>
      <c r="D117" s="110">
        <f t="shared" si="3"/>
        <v>600</v>
      </c>
      <c r="E117" s="112">
        <v>600</v>
      </c>
      <c r="F117" s="112"/>
      <c r="G117" s="112"/>
      <c r="H117" s="112"/>
      <c r="I117" s="112"/>
    </row>
    <row r="118" spans="1:9" ht="25.5">
      <c r="A118" s="116">
        <v>19</v>
      </c>
      <c r="B118" s="114" t="s">
        <v>281</v>
      </c>
      <c r="C118" s="111" t="s">
        <v>282</v>
      </c>
      <c r="D118" s="110">
        <f t="shared" si="3"/>
        <v>0</v>
      </c>
      <c r="E118" s="112"/>
      <c r="F118" s="112"/>
      <c r="G118" s="112"/>
      <c r="H118" s="112"/>
      <c r="I118" s="112"/>
    </row>
    <row r="119" spans="1:9" ht="25.5">
      <c r="A119" s="116">
        <v>20</v>
      </c>
      <c r="B119" s="114" t="s">
        <v>283</v>
      </c>
      <c r="C119" s="111" t="s">
        <v>284</v>
      </c>
      <c r="D119" s="110">
        <f t="shared" si="3"/>
        <v>0</v>
      </c>
      <c r="E119" s="112"/>
      <c r="F119" s="112"/>
      <c r="G119" s="112"/>
      <c r="H119" s="112"/>
      <c r="I119" s="112"/>
    </row>
    <row r="120" spans="1:9" ht="15">
      <c r="A120" s="116">
        <v>21</v>
      </c>
      <c r="B120" s="114" t="s">
        <v>285</v>
      </c>
      <c r="C120" s="111" t="s">
        <v>286</v>
      </c>
      <c r="D120" s="110">
        <f t="shared" si="3"/>
        <v>0</v>
      </c>
      <c r="E120" s="112"/>
      <c r="F120" s="112"/>
      <c r="G120" s="112"/>
      <c r="H120" s="112"/>
      <c r="I120" s="112"/>
    </row>
    <row r="121" spans="1:9" ht="15">
      <c r="A121" s="116">
        <v>22</v>
      </c>
      <c r="B121" s="117" t="s">
        <v>287</v>
      </c>
      <c r="C121" s="111" t="s">
        <v>288</v>
      </c>
      <c r="D121" s="110">
        <f t="shared" si="3"/>
        <v>0</v>
      </c>
      <c r="E121" s="112"/>
      <c r="F121" s="112"/>
      <c r="G121" s="112"/>
      <c r="H121" s="112"/>
      <c r="I121" s="112"/>
    </row>
    <row r="122" spans="1:9" ht="15">
      <c r="A122" s="116">
        <v>23</v>
      </c>
      <c r="B122" s="114" t="s">
        <v>289</v>
      </c>
      <c r="C122" s="111" t="s">
        <v>290</v>
      </c>
      <c r="D122" s="110">
        <f t="shared" si="3"/>
        <v>462</v>
      </c>
      <c r="E122" s="112">
        <v>462</v>
      </c>
      <c r="F122" s="112"/>
      <c r="G122" s="112"/>
      <c r="H122" s="112"/>
      <c r="I122" s="112"/>
    </row>
    <row r="123" spans="1:9" ht="15">
      <c r="A123" s="116">
        <v>24</v>
      </c>
      <c r="B123" s="117" t="s">
        <v>291</v>
      </c>
      <c r="C123" s="111" t="s">
        <v>292</v>
      </c>
      <c r="D123" s="110">
        <f t="shared" si="3"/>
        <v>87897</v>
      </c>
      <c r="E123" s="112">
        <v>87897</v>
      </c>
      <c r="F123" s="112"/>
      <c r="G123" s="112"/>
      <c r="H123" s="112"/>
      <c r="I123" s="112"/>
    </row>
    <row r="124" spans="1:9" ht="15">
      <c r="A124" s="116">
        <v>25</v>
      </c>
      <c r="B124" s="29" t="s">
        <v>293</v>
      </c>
      <c r="C124" s="109" t="s">
        <v>294</v>
      </c>
      <c r="D124" s="110">
        <f t="shared" si="3"/>
        <v>223428</v>
      </c>
      <c r="E124" s="110">
        <f>E103+E104+E105+E106+E107+E108+E118+E119+E120+E121+E122+E123</f>
        <v>223428</v>
      </c>
      <c r="F124" s="110">
        <f>F103+F104+F105+F106+F107+F108+F118+F119+F120+F121+F122+F123</f>
        <v>0</v>
      </c>
      <c r="G124" s="110">
        <f>G103+G104+G105+G106+G107+G108+G118+G119+G120+G121+G122+G123</f>
        <v>0</v>
      </c>
      <c r="H124" s="110">
        <f>H103+H104+H105+H106+H107+H108+H118+H119+H120+H121+H122+H123</f>
        <v>0</v>
      </c>
      <c r="I124" s="110">
        <f>I103+I104+I105+I106+I107+I108+I118+I119+I120+I121+I122+I123</f>
        <v>0</v>
      </c>
    </row>
    <row r="125" spans="1:9" ht="15">
      <c r="A125" s="116">
        <v>26</v>
      </c>
      <c r="B125" s="118" t="s">
        <v>295</v>
      </c>
      <c r="C125" s="111" t="s">
        <v>296</v>
      </c>
      <c r="D125" s="110">
        <f t="shared" si="3"/>
        <v>8014</v>
      </c>
      <c r="E125" s="112">
        <v>8014</v>
      </c>
      <c r="F125" s="112"/>
      <c r="G125" s="112"/>
      <c r="H125" s="112"/>
      <c r="I125" s="112"/>
    </row>
    <row r="126" spans="1:9" ht="15">
      <c r="A126" s="116">
        <v>27</v>
      </c>
      <c r="B126" s="118" t="s">
        <v>297</v>
      </c>
      <c r="C126" s="111" t="s">
        <v>298</v>
      </c>
      <c r="D126" s="110">
        <f t="shared" si="3"/>
        <v>61886</v>
      </c>
      <c r="E126" s="112">
        <v>61886</v>
      </c>
      <c r="F126" s="112"/>
      <c r="G126" s="112"/>
      <c r="H126" s="112"/>
      <c r="I126" s="112"/>
    </row>
    <row r="127" spans="1:9" ht="15">
      <c r="A127" s="116">
        <v>28</v>
      </c>
      <c r="B127" s="118" t="s">
        <v>299</v>
      </c>
      <c r="C127" s="111" t="s">
        <v>300</v>
      </c>
      <c r="D127" s="110">
        <f t="shared" si="3"/>
        <v>2650</v>
      </c>
      <c r="E127" s="112"/>
      <c r="F127" s="112">
        <v>2385</v>
      </c>
      <c r="G127" s="112">
        <v>100</v>
      </c>
      <c r="H127" s="112">
        <v>157</v>
      </c>
      <c r="I127" s="112">
        <v>8</v>
      </c>
    </row>
    <row r="128" spans="1:9" ht="15">
      <c r="A128" s="116">
        <v>29</v>
      </c>
      <c r="B128" s="118" t="s">
        <v>301</v>
      </c>
      <c r="C128" s="111" t="s">
        <v>302</v>
      </c>
      <c r="D128" s="110">
        <f t="shared" si="3"/>
        <v>7145</v>
      </c>
      <c r="E128" s="112">
        <v>1411</v>
      </c>
      <c r="F128" s="112">
        <v>400</v>
      </c>
      <c r="G128" s="112">
        <v>4417</v>
      </c>
      <c r="H128" s="112">
        <v>236</v>
      </c>
      <c r="I128" s="112">
        <v>681</v>
      </c>
    </row>
    <row r="129" spans="1:9" ht="15">
      <c r="A129" s="116">
        <v>30</v>
      </c>
      <c r="B129" s="19" t="s">
        <v>303</v>
      </c>
      <c r="C129" s="111" t="s">
        <v>304</v>
      </c>
      <c r="D129" s="110">
        <f t="shared" si="3"/>
        <v>0</v>
      </c>
      <c r="E129" s="112"/>
      <c r="F129" s="112"/>
      <c r="G129" s="112"/>
      <c r="H129" s="112"/>
      <c r="I129" s="112"/>
    </row>
    <row r="130" spans="1:9" ht="15">
      <c r="A130" s="116">
        <v>31</v>
      </c>
      <c r="B130" s="19" t="s">
        <v>305</v>
      </c>
      <c r="C130" s="111" t="s">
        <v>306</v>
      </c>
      <c r="D130" s="110">
        <f t="shared" si="3"/>
        <v>0</v>
      </c>
      <c r="E130" s="112"/>
      <c r="F130" s="112"/>
      <c r="G130" s="112"/>
      <c r="H130" s="112"/>
      <c r="I130" s="112"/>
    </row>
    <row r="131" spans="1:9" ht="15">
      <c r="A131" s="116">
        <v>32</v>
      </c>
      <c r="B131" s="19" t="s">
        <v>307</v>
      </c>
      <c r="C131" s="111" t="s">
        <v>308</v>
      </c>
      <c r="D131" s="110">
        <f t="shared" si="3"/>
        <v>21522</v>
      </c>
      <c r="E131" s="112">
        <v>19257</v>
      </c>
      <c r="F131" s="112">
        <v>752</v>
      </c>
      <c r="G131" s="112">
        <v>1220</v>
      </c>
      <c r="H131" s="112">
        <v>107</v>
      </c>
      <c r="I131" s="112">
        <v>186</v>
      </c>
    </row>
    <row r="132" spans="1:9" ht="15">
      <c r="A132" s="116">
        <v>33</v>
      </c>
      <c r="B132" s="25" t="s">
        <v>309</v>
      </c>
      <c r="C132" s="109" t="s">
        <v>310</v>
      </c>
      <c r="D132" s="110">
        <f t="shared" si="3"/>
        <v>101217</v>
      </c>
      <c r="E132" s="110">
        <f>SUM(E125:E131)</f>
        <v>90568</v>
      </c>
      <c r="F132" s="110">
        <f>SUM(F125:F131)</f>
        <v>3537</v>
      </c>
      <c r="G132" s="110">
        <f>SUM(G125:G131)</f>
        <v>5737</v>
      </c>
      <c r="H132" s="110">
        <f>SUM(H125:H131)</f>
        <v>500</v>
      </c>
      <c r="I132" s="110">
        <f>SUM(I125:I131)</f>
        <v>875</v>
      </c>
    </row>
    <row r="133" spans="1:9" ht="15">
      <c r="A133" s="116">
        <v>34</v>
      </c>
      <c r="B133" s="26" t="s">
        <v>311</v>
      </c>
      <c r="C133" s="111" t="s">
        <v>312</v>
      </c>
      <c r="D133" s="110">
        <f t="shared" si="3"/>
        <v>22281</v>
      </c>
      <c r="E133" s="112">
        <v>22281</v>
      </c>
      <c r="F133" s="112"/>
      <c r="G133" s="112"/>
      <c r="H133" s="112"/>
      <c r="I133" s="112"/>
    </row>
    <row r="134" spans="1:9" ht="15">
      <c r="A134" s="116">
        <v>35</v>
      </c>
      <c r="B134" s="26" t="s">
        <v>313</v>
      </c>
      <c r="C134" s="111" t="s">
        <v>314</v>
      </c>
      <c r="D134" s="110">
        <f t="shared" si="3"/>
        <v>455</v>
      </c>
      <c r="E134" s="112">
        <v>55</v>
      </c>
      <c r="F134" s="112">
        <v>400</v>
      </c>
      <c r="G134" s="112"/>
      <c r="H134" s="112"/>
      <c r="I134" s="112"/>
    </row>
    <row r="135" spans="1:9" ht="15">
      <c r="A135" s="116">
        <v>36</v>
      </c>
      <c r="B135" s="26" t="s">
        <v>315</v>
      </c>
      <c r="C135" s="111" t="s">
        <v>316</v>
      </c>
      <c r="D135" s="110">
        <f t="shared" si="3"/>
        <v>260</v>
      </c>
      <c r="E135" s="112"/>
      <c r="F135" s="112">
        <v>200</v>
      </c>
      <c r="G135" s="112">
        <v>60</v>
      </c>
      <c r="H135" s="112"/>
      <c r="I135" s="112"/>
    </row>
    <row r="136" spans="1:9" ht="15">
      <c r="A136" s="116">
        <v>37</v>
      </c>
      <c r="B136" s="26" t="s">
        <v>317</v>
      </c>
      <c r="C136" s="111" t="s">
        <v>318</v>
      </c>
      <c r="D136" s="110">
        <f aca="true" t="shared" si="4" ref="D136:D159">SUM(E136:I136)</f>
        <v>5720</v>
      </c>
      <c r="E136" s="112">
        <v>5542</v>
      </c>
      <c r="F136" s="112">
        <v>162</v>
      </c>
      <c r="G136" s="112">
        <v>16</v>
      </c>
      <c r="H136" s="112"/>
      <c r="I136" s="112"/>
    </row>
    <row r="137" spans="1:9" ht="15">
      <c r="A137" s="116">
        <v>38</v>
      </c>
      <c r="B137" s="29" t="s">
        <v>319</v>
      </c>
      <c r="C137" s="109" t="s">
        <v>320</v>
      </c>
      <c r="D137" s="110">
        <f t="shared" si="4"/>
        <v>28716</v>
      </c>
      <c r="E137" s="110">
        <f>SUM(E133:E136)</f>
        <v>27878</v>
      </c>
      <c r="F137" s="110">
        <f>SUM(F133:F136)</f>
        <v>762</v>
      </c>
      <c r="G137" s="110">
        <f>SUM(G133:G136)</f>
        <v>76</v>
      </c>
      <c r="H137" s="110">
        <f>SUM(H133:H136)</f>
        <v>0</v>
      </c>
      <c r="I137" s="110">
        <f>SUM(I133:I136)</f>
        <v>0</v>
      </c>
    </row>
    <row r="138" spans="1:9" ht="25.5">
      <c r="A138" s="116">
        <v>39</v>
      </c>
      <c r="B138" s="26" t="s">
        <v>321</v>
      </c>
      <c r="C138" s="111" t="s">
        <v>322</v>
      </c>
      <c r="D138" s="110">
        <f t="shared" si="4"/>
        <v>0</v>
      </c>
      <c r="E138" s="112"/>
      <c r="F138" s="112"/>
      <c r="G138" s="112"/>
      <c r="H138" s="112"/>
      <c r="I138" s="112"/>
    </row>
    <row r="139" spans="1:9" ht="25.5">
      <c r="A139" s="116">
        <v>40</v>
      </c>
      <c r="B139" s="26" t="s">
        <v>323</v>
      </c>
      <c r="C139" s="111" t="s">
        <v>324</v>
      </c>
      <c r="D139" s="110">
        <f t="shared" si="4"/>
        <v>0</v>
      </c>
      <c r="E139" s="112"/>
      <c r="F139" s="112"/>
      <c r="G139" s="112"/>
      <c r="H139" s="112"/>
      <c r="I139" s="112"/>
    </row>
    <row r="140" spans="1:9" ht="25.5">
      <c r="A140" s="116">
        <v>41</v>
      </c>
      <c r="B140" s="26" t="s">
        <v>325</v>
      </c>
      <c r="C140" s="111" t="s">
        <v>326</v>
      </c>
      <c r="D140" s="110">
        <f t="shared" si="4"/>
        <v>0</v>
      </c>
      <c r="E140" s="112"/>
      <c r="F140" s="112"/>
      <c r="G140" s="112"/>
      <c r="H140" s="112"/>
      <c r="I140" s="112"/>
    </row>
    <row r="141" spans="1:9" ht="15">
      <c r="A141" s="116">
        <v>42</v>
      </c>
      <c r="B141" s="26" t="s">
        <v>327</v>
      </c>
      <c r="C141" s="111" t="s">
        <v>328</v>
      </c>
      <c r="D141" s="110">
        <f t="shared" si="4"/>
        <v>0</v>
      </c>
      <c r="E141" s="112"/>
      <c r="F141" s="112"/>
      <c r="G141" s="112"/>
      <c r="H141" s="112"/>
      <c r="I141" s="112"/>
    </row>
    <row r="142" spans="1:9" ht="25.5">
      <c r="A142" s="116">
        <v>43</v>
      </c>
      <c r="B142" s="26" t="s">
        <v>329</v>
      </c>
      <c r="C142" s="111" t="s">
        <v>330</v>
      </c>
      <c r="D142" s="110">
        <f t="shared" si="4"/>
        <v>0</v>
      </c>
      <c r="E142" s="112"/>
      <c r="F142" s="112"/>
      <c r="G142" s="112"/>
      <c r="H142" s="112"/>
      <c r="I142" s="112"/>
    </row>
    <row r="143" spans="1:9" ht="25.5">
      <c r="A143" s="116">
        <v>44</v>
      </c>
      <c r="B143" s="26" t="s">
        <v>331</v>
      </c>
      <c r="C143" s="111" t="s">
        <v>332</v>
      </c>
      <c r="D143" s="110">
        <f t="shared" si="4"/>
        <v>0</v>
      </c>
      <c r="E143" s="112"/>
      <c r="F143" s="112"/>
      <c r="G143" s="112"/>
      <c r="H143" s="112"/>
      <c r="I143" s="112"/>
    </row>
    <row r="144" spans="1:9" ht="15">
      <c r="A144" s="116">
        <v>45</v>
      </c>
      <c r="B144" s="26" t="s">
        <v>333</v>
      </c>
      <c r="C144" s="111" t="s">
        <v>334</v>
      </c>
      <c r="D144" s="110">
        <f t="shared" si="4"/>
        <v>0</v>
      </c>
      <c r="E144" s="112"/>
      <c r="F144" s="112"/>
      <c r="G144" s="112"/>
      <c r="H144" s="112"/>
      <c r="I144" s="112"/>
    </row>
    <row r="145" spans="1:9" ht="15">
      <c r="A145" s="116">
        <v>46</v>
      </c>
      <c r="B145" s="26" t="s">
        <v>335</v>
      </c>
      <c r="C145" s="111" t="s">
        <v>336</v>
      </c>
      <c r="D145" s="110">
        <f t="shared" si="4"/>
        <v>3064</v>
      </c>
      <c r="E145" s="112">
        <v>3064</v>
      </c>
      <c r="F145" s="112"/>
      <c r="G145" s="112"/>
      <c r="H145" s="112"/>
      <c r="I145" s="112"/>
    </row>
    <row r="146" spans="1:9" ht="15.75" thickBot="1">
      <c r="A146" s="116">
        <v>47</v>
      </c>
      <c r="B146" s="119" t="s">
        <v>337</v>
      </c>
      <c r="C146" s="120" t="s">
        <v>338</v>
      </c>
      <c r="D146" s="110">
        <f t="shared" si="4"/>
        <v>3064</v>
      </c>
      <c r="E146" s="121">
        <f>SUM(E138:E145)</f>
        <v>3064</v>
      </c>
      <c r="F146" s="121">
        <f>SUM(F138:F145)</f>
        <v>0</v>
      </c>
      <c r="G146" s="121">
        <f>SUM(G138:G145)</f>
        <v>0</v>
      </c>
      <c r="H146" s="121">
        <f>SUM(H138:H145)</f>
        <v>0</v>
      </c>
      <c r="I146" s="121">
        <f>SUM(I138:I145)</f>
        <v>0</v>
      </c>
    </row>
    <row r="147" spans="1:9" ht="15.75" thickBot="1">
      <c r="A147" s="116">
        <v>48</v>
      </c>
      <c r="B147" s="122" t="s">
        <v>339</v>
      </c>
      <c r="C147" s="123" t="s">
        <v>340</v>
      </c>
      <c r="D147" s="110">
        <f t="shared" si="4"/>
        <v>1060396</v>
      </c>
      <c r="E147" s="124">
        <f>E91+E92+E93+E102+E124+E132+E137+E146</f>
        <v>517243</v>
      </c>
      <c r="F147" s="124">
        <f>F91+F92+F93+F102+F124+F132+F137+F146</f>
        <v>128556</v>
      </c>
      <c r="G147" s="124">
        <f>G91+G92+G93+G102+G124+G132+G137+G146</f>
        <v>244909</v>
      </c>
      <c r="H147" s="124">
        <f>H91+H92+H93+H102+H124+H132+H137+H146</f>
        <v>122104</v>
      </c>
      <c r="I147" s="124">
        <f>I91+I92+I93+I102+I124+I132+I137+I146</f>
        <v>47584</v>
      </c>
    </row>
    <row r="148" spans="1:9" ht="15">
      <c r="A148" s="116">
        <v>49</v>
      </c>
      <c r="B148" s="39" t="s">
        <v>341</v>
      </c>
      <c r="C148" s="40" t="s">
        <v>342</v>
      </c>
      <c r="D148" s="110">
        <f t="shared" si="4"/>
        <v>0</v>
      </c>
      <c r="E148" s="125"/>
      <c r="F148" s="125"/>
      <c r="G148" s="125"/>
      <c r="H148" s="125"/>
      <c r="I148" s="125"/>
    </row>
    <row r="149" spans="1:9" ht="15">
      <c r="A149" s="116">
        <v>50</v>
      </c>
      <c r="B149" s="41" t="s">
        <v>343</v>
      </c>
      <c r="C149" s="42" t="s">
        <v>344</v>
      </c>
      <c r="D149" s="110">
        <f t="shared" si="4"/>
        <v>0</v>
      </c>
      <c r="E149" s="126"/>
      <c r="F149" s="126"/>
      <c r="G149" s="126"/>
      <c r="H149" s="126"/>
      <c r="I149" s="126"/>
    </row>
    <row r="150" spans="1:9" ht="15">
      <c r="A150" s="116">
        <v>51</v>
      </c>
      <c r="B150" s="43" t="s">
        <v>345</v>
      </c>
      <c r="C150" s="40" t="s">
        <v>346</v>
      </c>
      <c r="D150" s="110">
        <f t="shared" si="4"/>
        <v>0</v>
      </c>
      <c r="E150" s="126"/>
      <c r="F150" s="126"/>
      <c r="G150" s="126"/>
      <c r="H150" s="126"/>
      <c r="I150" s="126"/>
    </row>
    <row r="151" spans="1:9" ht="15">
      <c r="A151" s="116">
        <v>52</v>
      </c>
      <c r="B151" s="43" t="s">
        <v>347</v>
      </c>
      <c r="C151" s="42" t="s">
        <v>348</v>
      </c>
      <c r="D151" s="110">
        <f t="shared" si="4"/>
        <v>0</v>
      </c>
      <c r="E151" s="126"/>
      <c r="F151" s="126"/>
      <c r="G151" s="126"/>
      <c r="H151" s="126"/>
      <c r="I151" s="126"/>
    </row>
    <row r="152" spans="1:9" ht="15">
      <c r="A152" s="116">
        <v>53</v>
      </c>
      <c r="B152" s="43" t="s">
        <v>349</v>
      </c>
      <c r="C152" s="40" t="s">
        <v>350</v>
      </c>
      <c r="D152" s="110">
        <f t="shared" si="4"/>
        <v>347060</v>
      </c>
      <c r="E152" s="126">
        <v>347060</v>
      </c>
      <c r="F152" s="126"/>
      <c r="G152" s="126"/>
      <c r="H152" s="126"/>
      <c r="I152" s="126"/>
    </row>
    <row r="153" spans="1:9" ht="15">
      <c r="A153" s="116">
        <v>54</v>
      </c>
      <c r="B153" s="43" t="s">
        <v>351</v>
      </c>
      <c r="C153" s="42" t="s">
        <v>352</v>
      </c>
      <c r="D153" s="110">
        <f t="shared" si="4"/>
        <v>0</v>
      </c>
      <c r="E153" s="126"/>
      <c r="F153" s="126"/>
      <c r="G153" s="126"/>
      <c r="H153" s="126"/>
      <c r="I153" s="126"/>
    </row>
    <row r="154" spans="1:9" ht="15">
      <c r="A154" s="116">
        <v>55</v>
      </c>
      <c r="B154" s="43" t="s">
        <v>353</v>
      </c>
      <c r="C154" s="40" t="s">
        <v>354</v>
      </c>
      <c r="D154" s="110">
        <f t="shared" si="4"/>
        <v>0</v>
      </c>
      <c r="E154" s="126"/>
      <c r="F154" s="126"/>
      <c r="G154" s="126"/>
      <c r="H154" s="126"/>
      <c r="I154" s="126"/>
    </row>
    <row r="155" spans="1:9" ht="15">
      <c r="A155" s="116">
        <v>56</v>
      </c>
      <c r="B155" s="43" t="s">
        <v>355</v>
      </c>
      <c r="C155" s="42" t="s">
        <v>356</v>
      </c>
      <c r="D155" s="110">
        <f t="shared" si="4"/>
        <v>0</v>
      </c>
      <c r="E155" s="126"/>
      <c r="F155" s="126"/>
      <c r="G155" s="126"/>
      <c r="H155" s="126"/>
      <c r="I155" s="126"/>
    </row>
    <row r="156" spans="1:9" ht="15">
      <c r="A156" s="116">
        <v>57</v>
      </c>
      <c r="B156" s="41" t="s">
        <v>357</v>
      </c>
      <c r="C156" s="42" t="s">
        <v>358</v>
      </c>
      <c r="D156" s="110">
        <f t="shared" si="4"/>
        <v>347060</v>
      </c>
      <c r="E156" s="127">
        <f>SUM(E148:E155)</f>
        <v>347060</v>
      </c>
      <c r="F156" s="127">
        <f>SUM(F148:F155)</f>
        <v>0</v>
      </c>
      <c r="G156" s="127">
        <f>SUM(G148:G155)</f>
        <v>0</v>
      </c>
      <c r="H156" s="127">
        <f>SUM(H148:H155)</f>
        <v>0</v>
      </c>
      <c r="I156" s="127">
        <f>SUM(I148:I155)</f>
        <v>0</v>
      </c>
    </row>
    <row r="157" spans="1:9" ht="15">
      <c r="A157" s="116">
        <v>58</v>
      </c>
      <c r="B157" s="41" t="s">
        <v>359</v>
      </c>
      <c r="C157" s="42" t="s">
        <v>360</v>
      </c>
      <c r="D157" s="110">
        <f t="shared" si="4"/>
        <v>0</v>
      </c>
      <c r="E157" s="126"/>
      <c r="F157" s="126"/>
      <c r="G157" s="126"/>
      <c r="H157" s="126"/>
      <c r="I157" s="126"/>
    </row>
    <row r="158" spans="1:9" ht="15.75" thickBot="1">
      <c r="A158" s="116">
        <v>59</v>
      </c>
      <c r="B158" s="128" t="s">
        <v>361</v>
      </c>
      <c r="C158" s="129" t="s">
        <v>362</v>
      </c>
      <c r="D158" s="110">
        <f t="shared" si="4"/>
        <v>347060</v>
      </c>
      <c r="E158" s="130">
        <f>SUM(E156:E157)</f>
        <v>347060</v>
      </c>
      <c r="F158" s="130">
        <f>SUM(F156:F157)</f>
        <v>0</v>
      </c>
      <c r="G158" s="130">
        <f>SUM(G156:G157)</f>
        <v>0</v>
      </c>
      <c r="H158" s="130">
        <f>SUM(H156:H157)</f>
        <v>0</v>
      </c>
      <c r="I158" s="130">
        <f>SUM(I156:I157)</f>
        <v>0</v>
      </c>
    </row>
    <row r="159" spans="1:9" ht="15.75" thickBot="1">
      <c r="A159" s="280">
        <v>60</v>
      </c>
      <c r="B159" s="279" t="s">
        <v>363</v>
      </c>
      <c r="C159" s="278"/>
      <c r="D159" s="277">
        <f t="shared" si="4"/>
        <v>1407456</v>
      </c>
      <c r="E159" s="276">
        <f>E147+E158</f>
        <v>864303</v>
      </c>
      <c r="F159" s="276">
        <f>F147+F158</f>
        <v>128556</v>
      </c>
      <c r="G159" s="276">
        <f>G147+G158</f>
        <v>244909</v>
      </c>
      <c r="H159" s="276">
        <f>H147+H158</f>
        <v>122104</v>
      </c>
      <c r="I159" s="276">
        <f>I147+I158</f>
        <v>47584</v>
      </c>
    </row>
    <row r="160" ht="15.75" thickTop="1"/>
  </sheetData>
  <sheetProtection/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B1">
      <selection activeCell="D2" sqref="D2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7.421875" style="0" customWidth="1"/>
    <col min="4" max="4" width="13.8515625" style="0" customWidth="1"/>
    <col min="5" max="5" width="11.57421875" style="0" customWidth="1"/>
    <col min="6" max="6" width="10.140625" style="0" customWidth="1"/>
    <col min="7" max="9" width="11.28125" style="0" customWidth="1"/>
  </cols>
  <sheetData>
    <row r="1" spans="2:4" ht="15.75">
      <c r="B1" s="1" t="s">
        <v>0</v>
      </c>
      <c r="D1" s="105" t="s">
        <v>578</v>
      </c>
    </row>
    <row r="2" spans="2:9" ht="18.75">
      <c r="B2" s="3" t="s">
        <v>1</v>
      </c>
      <c r="C2" s="4"/>
      <c r="D2" s="410" t="s">
        <v>673</v>
      </c>
      <c r="E2" s="5"/>
      <c r="F2" s="5"/>
      <c r="G2" s="5"/>
      <c r="H2" s="5"/>
      <c r="I2" s="5"/>
    </row>
    <row r="3" spans="2:4" ht="18.75">
      <c r="B3" s="6" t="s">
        <v>2</v>
      </c>
      <c r="D3" s="106" t="s">
        <v>3</v>
      </c>
    </row>
    <row r="4" spans="2:4" ht="18.75">
      <c r="B4" s="8" t="s">
        <v>575</v>
      </c>
      <c r="D4" s="106"/>
    </row>
    <row r="5" spans="2:9" ht="15">
      <c r="B5" s="9"/>
      <c r="C5" s="9"/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</row>
    <row r="6" spans="1:9" ht="15" customHeight="1">
      <c r="A6" s="10" t="s">
        <v>11</v>
      </c>
      <c r="B6" s="11" t="s">
        <v>12</v>
      </c>
      <c r="C6" s="12" t="s">
        <v>13</v>
      </c>
      <c r="D6" s="13" t="s">
        <v>14</v>
      </c>
      <c r="E6" s="13" t="s">
        <v>14</v>
      </c>
      <c r="F6" s="13" t="s">
        <v>14</v>
      </c>
      <c r="G6" s="13" t="s">
        <v>14</v>
      </c>
      <c r="H6" s="13" t="s">
        <v>14</v>
      </c>
      <c r="I6" s="13" t="s">
        <v>14</v>
      </c>
    </row>
    <row r="7" spans="1:9" ht="15">
      <c r="A7" s="14" t="s">
        <v>15</v>
      </c>
      <c r="B7" s="15" t="s">
        <v>16</v>
      </c>
      <c r="C7" s="15" t="s">
        <v>17</v>
      </c>
      <c r="D7" s="16" t="s">
        <v>18</v>
      </c>
      <c r="E7" s="16" t="s">
        <v>18</v>
      </c>
      <c r="F7" s="16" t="s">
        <v>18</v>
      </c>
      <c r="G7" s="16" t="s">
        <v>18</v>
      </c>
      <c r="H7" s="16" t="s">
        <v>18</v>
      </c>
      <c r="I7" s="16"/>
    </row>
    <row r="8" spans="1:9" ht="15" customHeight="1">
      <c r="A8" s="17" t="s">
        <v>19</v>
      </c>
      <c r="B8" s="18" t="s">
        <v>20</v>
      </c>
      <c r="C8" s="19" t="s">
        <v>21</v>
      </c>
      <c r="D8" s="20">
        <f aca="true" t="shared" si="0" ref="D8:D39">SUM(E8:I8)</f>
        <v>0</v>
      </c>
      <c r="E8" s="21"/>
      <c r="F8" s="21"/>
      <c r="G8" s="21"/>
      <c r="H8" s="21"/>
      <c r="I8" s="21"/>
    </row>
    <row r="9" spans="1:9" ht="15" customHeight="1">
      <c r="A9" s="17" t="s">
        <v>22</v>
      </c>
      <c r="B9" s="22" t="s">
        <v>23</v>
      </c>
      <c r="C9" s="19" t="s">
        <v>24</v>
      </c>
      <c r="D9" s="20">
        <f t="shared" si="0"/>
        <v>0</v>
      </c>
      <c r="E9" s="21"/>
      <c r="F9" s="21"/>
      <c r="G9" s="21"/>
      <c r="H9" s="21"/>
      <c r="I9" s="21"/>
    </row>
    <row r="10" spans="1:9" ht="15" customHeight="1">
      <c r="A10" s="17" t="s">
        <v>25</v>
      </c>
      <c r="B10" s="22" t="s">
        <v>26</v>
      </c>
      <c r="C10" s="19" t="s">
        <v>27</v>
      </c>
      <c r="D10" s="20">
        <f t="shared" si="0"/>
        <v>4966</v>
      </c>
      <c r="E10" s="21">
        <v>4966</v>
      </c>
      <c r="F10" s="21"/>
      <c r="G10" s="21"/>
      <c r="H10" s="21"/>
      <c r="I10" s="21"/>
    </row>
    <row r="11" spans="1:9" ht="15" customHeight="1">
      <c r="A11" s="17" t="s">
        <v>28</v>
      </c>
      <c r="B11" s="22" t="s">
        <v>29</v>
      </c>
      <c r="C11" s="19" t="s">
        <v>30</v>
      </c>
      <c r="D11" s="20">
        <f t="shared" si="0"/>
        <v>0</v>
      </c>
      <c r="E11" s="21"/>
      <c r="F11" s="21"/>
      <c r="G11" s="21"/>
      <c r="H11" s="21"/>
      <c r="I11" s="21"/>
    </row>
    <row r="12" spans="1:9" ht="15" customHeight="1">
      <c r="A12" s="17" t="s">
        <v>31</v>
      </c>
      <c r="B12" s="22" t="s">
        <v>32</v>
      </c>
      <c r="C12" s="19" t="s">
        <v>33</v>
      </c>
      <c r="D12" s="20">
        <f t="shared" si="0"/>
        <v>0</v>
      </c>
      <c r="E12" s="21"/>
      <c r="F12" s="21"/>
      <c r="G12" s="21"/>
      <c r="H12" s="21"/>
      <c r="I12" s="21"/>
    </row>
    <row r="13" spans="1:9" ht="15" customHeight="1">
      <c r="A13" s="17" t="s">
        <v>34</v>
      </c>
      <c r="B13" s="22" t="s">
        <v>35</v>
      </c>
      <c r="C13" s="19" t="s">
        <v>36</v>
      </c>
      <c r="D13" s="20">
        <f t="shared" si="0"/>
        <v>0</v>
      </c>
      <c r="E13" s="21"/>
      <c r="F13" s="21"/>
      <c r="G13" s="21"/>
      <c r="H13" s="21"/>
      <c r="I13" s="21"/>
    </row>
    <row r="14" spans="1:9" ht="15" customHeight="1">
      <c r="A14" s="23" t="s">
        <v>37</v>
      </c>
      <c r="B14" s="24" t="s">
        <v>38</v>
      </c>
      <c r="C14" s="25" t="s">
        <v>39</v>
      </c>
      <c r="D14" s="20">
        <f t="shared" si="0"/>
        <v>4966</v>
      </c>
      <c r="E14" s="20">
        <f>SUM(E8:E13)</f>
        <v>4966</v>
      </c>
      <c r="F14" s="20">
        <f>SUM(F8:F13)</f>
        <v>0</v>
      </c>
      <c r="G14" s="20">
        <f>SUM(G8:G13)</f>
        <v>0</v>
      </c>
      <c r="H14" s="20">
        <f>SUM(H8:H13)</f>
        <v>0</v>
      </c>
      <c r="I14" s="20">
        <f>SUM(I8:I13)</f>
        <v>0</v>
      </c>
    </row>
    <row r="15" spans="1:9" ht="15" customHeight="1">
      <c r="A15" s="17" t="s">
        <v>40</v>
      </c>
      <c r="B15" s="22" t="s">
        <v>41</v>
      </c>
      <c r="C15" s="19" t="s">
        <v>42</v>
      </c>
      <c r="D15" s="20">
        <f t="shared" si="0"/>
        <v>0</v>
      </c>
      <c r="E15" s="21"/>
      <c r="F15" s="21"/>
      <c r="G15" s="21"/>
      <c r="H15" s="21"/>
      <c r="I15" s="21"/>
    </row>
    <row r="16" spans="1:9" ht="15" customHeight="1">
      <c r="A16" s="17" t="s">
        <v>43</v>
      </c>
      <c r="B16" s="22" t="s">
        <v>44</v>
      </c>
      <c r="C16" s="19" t="s">
        <v>45</v>
      </c>
      <c r="D16" s="20">
        <f t="shared" si="0"/>
        <v>0</v>
      </c>
      <c r="E16" s="21"/>
      <c r="F16" s="21"/>
      <c r="G16" s="21"/>
      <c r="H16" s="21"/>
      <c r="I16" s="21"/>
    </row>
    <row r="17" spans="1:9" ht="15" customHeight="1">
      <c r="A17" s="17" t="s">
        <v>46</v>
      </c>
      <c r="B17" s="22" t="s">
        <v>47</v>
      </c>
      <c r="C17" s="19" t="s">
        <v>48</v>
      </c>
      <c r="D17" s="20">
        <f t="shared" si="0"/>
        <v>0</v>
      </c>
      <c r="E17" s="21"/>
      <c r="F17" s="21"/>
      <c r="G17" s="21"/>
      <c r="H17" s="21"/>
      <c r="I17" s="21"/>
    </row>
    <row r="18" spans="1:9" ht="15" customHeight="1">
      <c r="A18" s="17" t="s">
        <v>49</v>
      </c>
      <c r="B18" s="22" t="s">
        <v>50</v>
      </c>
      <c r="C18" s="19" t="s">
        <v>51</v>
      </c>
      <c r="D18" s="20">
        <f t="shared" si="0"/>
        <v>0</v>
      </c>
      <c r="E18" s="21"/>
      <c r="F18" s="21"/>
      <c r="G18" s="21"/>
      <c r="H18" s="21"/>
      <c r="I18" s="21"/>
    </row>
    <row r="19" spans="1:9" ht="15" customHeight="1">
      <c r="A19" s="17" t="s">
        <v>52</v>
      </c>
      <c r="B19" s="22" t="s">
        <v>53</v>
      </c>
      <c r="C19" s="19" t="s">
        <v>54</v>
      </c>
      <c r="D19" s="20">
        <f t="shared" si="0"/>
        <v>0</v>
      </c>
      <c r="E19" s="20">
        <f>SUM(E20:E26)</f>
        <v>0</v>
      </c>
      <c r="F19" s="20">
        <f>SUM(F20:F26)</f>
        <v>0</v>
      </c>
      <c r="G19" s="20">
        <f>SUM(G20:G26)</f>
        <v>0</v>
      </c>
      <c r="H19" s="20">
        <f>SUM(H20:H26)</f>
        <v>0</v>
      </c>
      <c r="I19" s="20">
        <f>SUM(I20:I26)</f>
        <v>0</v>
      </c>
    </row>
    <row r="20" spans="1:9" ht="15" customHeight="1">
      <c r="A20" s="17"/>
      <c r="B20" s="22" t="s">
        <v>55</v>
      </c>
      <c r="C20" s="19" t="s">
        <v>56</v>
      </c>
      <c r="D20" s="20">
        <f t="shared" si="0"/>
        <v>0</v>
      </c>
      <c r="E20" s="21"/>
      <c r="F20" s="21"/>
      <c r="G20" s="21"/>
      <c r="H20" s="21"/>
      <c r="I20" s="21"/>
    </row>
    <row r="21" spans="1:9" ht="15" customHeight="1">
      <c r="A21" s="17"/>
      <c r="B21" s="22" t="s">
        <v>57</v>
      </c>
      <c r="C21" s="19" t="s">
        <v>58</v>
      </c>
      <c r="D21" s="20">
        <f t="shared" si="0"/>
        <v>0</v>
      </c>
      <c r="E21" s="21"/>
      <c r="F21" s="21"/>
      <c r="G21" s="21"/>
      <c r="H21" s="21"/>
      <c r="I21" s="21"/>
    </row>
    <row r="22" spans="1:9" ht="15" customHeight="1">
      <c r="A22" s="17"/>
      <c r="B22" s="22" t="s">
        <v>59</v>
      </c>
      <c r="C22" s="19" t="s">
        <v>60</v>
      </c>
      <c r="D22" s="20">
        <f t="shared" si="0"/>
        <v>0</v>
      </c>
      <c r="E22" s="21"/>
      <c r="F22" s="21"/>
      <c r="G22" s="21"/>
      <c r="H22" s="21"/>
      <c r="I22" s="21"/>
    </row>
    <row r="23" spans="1:9" ht="15" customHeight="1">
      <c r="A23" s="17"/>
      <c r="B23" s="22" t="s">
        <v>61</v>
      </c>
      <c r="C23" s="19" t="s">
        <v>62</v>
      </c>
      <c r="D23" s="20">
        <f t="shared" si="0"/>
        <v>0</v>
      </c>
      <c r="E23" s="21"/>
      <c r="F23" s="21"/>
      <c r="G23" s="21"/>
      <c r="H23" s="21"/>
      <c r="I23" s="21"/>
    </row>
    <row r="24" spans="1:9" ht="15" customHeight="1">
      <c r="A24" s="17"/>
      <c r="B24" s="22" t="s">
        <v>63</v>
      </c>
      <c r="C24" s="19" t="s">
        <v>64</v>
      </c>
      <c r="D24" s="20">
        <f t="shared" si="0"/>
        <v>0</v>
      </c>
      <c r="E24" s="21"/>
      <c r="F24" s="21"/>
      <c r="G24" s="21"/>
      <c r="H24" s="21"/>
      <c r="I24" s="21"/>
    </row>
    <row r="25" spans="1:9" ht="15" customHeight="1">
      <c r="A25" s="17"/>
      <c r="B25" s="22" t="s">
        <v>65</v>
      </c>
      <c r="C25" s="19" t="s">
        <v>66</v>
      </c>
      <c r="D25" s="20">
        <f t="shared" si="0"/>
        <v>0</v>
      </c>
      <c r="E25" s="21"/>
      <c r="F25" s="21"/>
      <c r="G25" s="21"/>
      <c r="H25" s="21"/>
      <c r="I25" s="21"/>
    </row>
    <row r="26" spans="1:9" ht="15" customHeight="1">
      <c r="A26" s="17"/>
      <c r="B26" s="22" t="s">
        <v>67</v>
      </c>
      <c r="C26" s="19" t="s">
        <v>68</v>
      </c>
      <c r="D26" s="20">
        <f t="shared" si="0"/>
        <v>0</v>
      </c>
      <c r="E26" s="21"/>
      <c r="F26" s="21"/>
      <c r="G26" s="21"/>
      <c r="H26" s="21"/>
      <c r="I26" s="21"/>
    </row>
    <row r="27" spans="1:9" ht="15" customHeight="1">
      <c r="A27" s="23" t="s">
        <v>69</v>
      </c>
      <c r="B27" s="24" t="s">
        <v>70</v>
      </c>
      <c r="C27" s="25" t="s">
        <v>71</v>
      </c>
      <c r="D27" s="20">
        <f t="shared" si="0"/>
        <v>4966</v>
      </c>
      <c r="E27" s="20">
        <f>SUM(E14:E19)</f>
        <v>4966</v>
      </c>
      <c r="F27" s="20">
        <f>SUM(F14:F19)</f>
        <v>0</v>
      </c>
      <c r="G27" s="20">
        <f>SUM(G14:G19)</f>
        <v>0</v>
      </c>
      <c r="H27" s="20">
        <f>SUM(H14:H19)</f>
        <v>0</v>
      </c>
      <c r="I27" s="20">
        <f>SUM(I14:I19)</f>
        <v>0</v>
      </c>
    </row>
    <row r="28" spans="1:9" ht="15" customHeight="1">
      <c r="A28" s="17" t="s">
        <v>72</v>
      </c>
      <c r="B28" s="22" t="s">
        <v>73</v>
      </c>
      <c r="C28" s="19" t="s">
        <v>74</v>
      </c>
      <c r="D28" s="20">
        <f t="shared" si="0"/>
        <v>0</v>
      </c>
      <c r="E28" s="21"/>
      <c r="F28" s="21"/>
      <c r="G28" s="21"/>
      <c r="H28" s="21"/>
      <c r="I28" s="21"/>
    </row>
    <row r="29" spans="1:9" ht="15" customHeight="1">
      <c r="A29" s="17" t="s">
        <v>75</v>
      </c>
      <c r="B29" s="22" t="s">
        <v>76</v>
      </c>
      <c r="C29" s="19" t="s">
        <v>77</v>
      </c>
      <c r="D29" s="20">
        <f t="shared" si="0"/>
        <v>0</v>
      </c>
      <c r="E29" s="21"/>
      <c r="F29" s="21"/>
      <c r="G29" s="21"/>
      <c r="H29" s="21"/>
      <c r="I29" s="21"/>
    </row>
    <row r="30" spans="1:9" ht="15" customHeight="1">
      <c r="A30" s="17" t="s">
        <v>78</v>
      </c>
      <c r="B30" s="22" t="s">
        <v>79</v>
      </c>
      <c r="C30" s="19" t="s">
        <v>80</v>
      </c>
      <c r="D30" s="20">
        <f t="shared" si="0"/>
        <v>0</v>
      </c>
      <c r="E30" s="21"/>
      <c r="F30" s="21"/>
      <c r="G30" s="21"/>
      <c r="H30" s="21"/>
      <c r="I30" s="21"/>
    </row>
    <row r="31" spans="1:9" ht="15" customHeight="1">
      <c r="A31" s="17" t="s">
        <v>81</v>
      </c>
      <c r="B31" s="22" t="s">
        <v>82</v>
      </c>
      <c r="C31" s="19" t="s">
        <v>83</v>
      </c>
      <c r="D31" s="20">
        <f t="shared" si="0"/>
        <v>0</v>
      </c>
      <c r="E31" s="21"/>
      <c r="F31" s="21"/>
      <c r="G31" s="21"/>
      <c r="H31" s="21"/>
      <c r="I31" s="21"/>
    </row>
    <row r="32" spans="1:9" ht="15" customHeight="1">
      <c r="A32" s="17" t="s">
        <v>84</v>
      </c>
      <c r="B32" s="22" t="s">
        <v>85</v>
      </c>
      <c r="C32" s="19" t="s">
        <v>86</v>
      </c>
      <c r="D32" s="20">
        <f t="shared" si="0"/>
        <v>0</v>
      </c>
      <c r="E32" s="21"/>
      <c r="F32" s="21"/>
      <c r="G32" s="21"/>
      <c r="H32" s="21"/>
      <c r="I32" s="21"/>
    </row>
    <row r="33" spans="1:9" ht="15" customHeight="1">
      <c r="A33" s="23" t="s">
        <v>87</v>
      </c>
      <c r="B33" s="24" t="s">
        <v>88</v>
      </c>
      <c r="C33" s="25" t="s">
        <v>89</v>
      </c>
      <c r="D33" s="20">
        <f t="shared" si="0"/>
        <v>0</v>
      </c>
      <c r="E33" s="20">
        <f>SUM(E28:E32)</f>
        <v>0</v>
      </c>
      <c r="F33" s="20">
        <f>SUM(F28:F32)</f>
        <v>0</v>
      </c>
      <c r="G33" s="20">
        <f>SUM(G28:G32)</f>
        <v>0</v>
      </c>
      <c r="H33" s="20">
        <f>SUM(H28:H32)</f>
        <v>0</v>
      </c>
      <c r="I33" s="20">
        <f>SUM(I28:I32)</f>
        <v>0</v>
      </c>
    </row>
    <row r="34" spans="1:9" ht="15" customHeight="1">
      <c r="A34" s="17" t="s">
        <v>90</v>
      </c>
      <c r="B34" s="22" t="s">
        <v>91</v>
      </c>
      <c r="C34" s="19" t="s">
        <v>92</v>
      </c>
      <c r="D34" s="20">
        <f t="shared" si="0"/>
        <v>0</v>
      </c>
      <c r="E34" s="21"/>
      <c r="F34" s="21"/>
      <c r="G34" s="21"/>
      <c r="H34" s="21"/>
      <c r="I34" s="21"/>
    </row>
    <row r="35" spans="1:9" ht="15" customHeight="1">
      <c r="A35" s="17" t="s">
        <v>93</v>
      </c>
      <c r="B35" s="22" t="s">
        <v>94</v>
      </c>
      <c r="C35" s="19" t="s">
        <v>95</v>
      </c>
      <c r="D35" s="20">
        <f t="shared" si="0"/>
        <v>0</v>
      </c>
      <c r="E35" s="21"/>
      <c r="F35" s="21"/>
      <c r="G35" s="21"/>
      <c r="H35" s="21"/>
      <c r="I35" s="21"/>
    </row>
    <row r="36" spans="1:9" ht="15" customHeight="1">
      <c r="A36" s="23" t="s">
        <v>96</v>
      </c>
      <c r="B36" s="24" t="s">
        <v>97</v>
      </c>
      <c r="C36" s="25" t="s">
        <v>98</v>
      </c>
      <c r="D36" s="20">
        <f t="shared" si="0"/>
        <v>0</v>
      </c>
      <c r="E36" s="20"/>
      <c r="F36" s="20">
        <f>SUM(F34:F35)</f>
        <v>0</v>
      </c>
      <c r="G36" s="20">
        <f>SUM(G34:G35)</f>
        <v>0</v>
      </c>
      <c r="H36" s="20">
        <f>SUM(H34:H35)</f>
        <v>0</v>
      </c>
      <c r="I36" s="20">
        <f>SUM(I34:I35)</f>
        <v>0</v>
      </c>
    </row>
    <row r="37" spans="1:9" ht="15" customHeight="1">
      <c r="A37" s="17" t="s">
        <v>99</v>
      </c>
      <c r="B37" s="22" t="s">
        <v>100</v>
      </c>
      <c r="C37" s="19" t="s">
        <v>101</v>
      </c>
      <c r="D37" s="20">
        <f t="shared" si="0"/>
        <v>0</v>
      </c>
      <c r="E37" s="21"/>
      <c r="F37" s="21"/>
      <c r="G37" s="21"/>
      <c r="H37" s="21"/>
      <c r="I37" s="21"/>
    </row>
    <row r="38" spans="1:9" ht="15" customHeight="1">
      <c r="A38" s="17" t="s">
        <v>102</v>
      </c>
      <c r="B38" s="22" t="s">
        <v>103</v>
      </c>
      <c r="C38" s="19" t="s">
        <v>104</v>
      </c>
      <c r="D38" s="20">
        <f t="shared" si="0"/>
        <v>0</v>
      </c>
      <c r="E38" s="21"/>
      <c r="F38" s="21"/>
      <c r="G38" s="21"/>
      <c r="H38" s="21"/>
      <c r="I38" s="21"/>
    </row>
    <row r="39" spans="1:9" ht="15" customHeight="1">
      <c r="A39" s="17" t="s">
        <v>105</v>
      </c>
      <c r="B39" s="22" t="s">
        <v>106</v>
      </c>
      <c r="C39" s="19" t="s">
        <v>107</v>
      </c>
      <c r="D39" s="20">
        <f t="shared" si="0"/>
        <v>0</v>
      </c>
      <c r="E39" s="21"/>
      <c r="F39" s="21"/>
      <c r="G39" s="21"/>
      <c r="H39" s="21"/>
      <c r="I39" s="21"/>
    </row>
    <row r="40" spans="1:9" ht="15" customHeight="1">
      <c r="A40" s="17" t="s">
        <v>108</v>
      </c>
      <c r="B40" s="22" t="s">
        <v>109</v>
      </c>
      <c r="C40" s="19" t="s">
        <v>110</v>
      </c>
      <c r="D40" s="20">
        <f aca="true" t="shared" si="1" ref="D40:D71">SUM(E40:I40)</f>
        <v>5926</v>
      </c>
      <c r="E40" s="21">
        <v>5926</v>
      </c>
      <c r="F40" s="21"/>
      <c r="G40" s="21"/>
      <c r="H40" s="21"/>
      <c r="I40" s="21"/>
    </row>
    <row r="41" spans="1:9" ht="15" customHeight="1">
      <c r="A41" s="17" t="s">
        <v>111</v>
      </c>
      <c r="B41" s="22" t="s">
        <v>112</v>
      </c>
      <c r="C41" s="19" t="s">
        <v>113</v>
      </c>
      <c r="D41" s="20">
        <f t="shared" si="1"/>
        <v>0</v>
      </c>
      <c r="E41" s="21"/>
      <c r="F41" s="21"/>
      <c r="G41" s="21"/>
      <c r="H41" s="21"/>
      <c r="I41" s="21"/>
    </row>
    <row r="42" spans="1:9" ht="15" customHeight="1">
      <c r="A42" s="17" t="s">
        <v>114</v>
      </c>
      <c r="B42" s="22" t="s">
        <v>115</v>
      </c>
      <c r="C42" s="19" t="s">
        <v>116</v>
      </c>
      <c r="D42" s="20">
        <f t="shared" si="1"/>
        <v>0</v>
      </c>
      <c r="E42" s="21"/>
      <c r="F42" s="21"/>
      <c r="G42" s="21"/>
      <c r="H42" s="21"/>
      <c r="I42" s="21"/>
    </row>
    <row r="43" spans="1:9" ht="15" customHeight="1">
      <c r="A43" s="17" t="s">
        <v>117</v>
      </c>
      <c r="B43" s="22" t="s">
        <v>118</v>
      </c>
      <c r="C43" s="19" t="s">
        <v>119</v>
      </c>
      <c r="D43" s="20">
        <f t="shared" si="1"/>
        <v>0</v>
      </c>
      <c r="E43" s="21"/>
      <c r="F43" s="21"/>
      <c r="G43" s="21"/>
      <c r="H43" s="21"/>
      <c r="I43" s="21"/>
    </row>
    <row r="44" spans="1:9" ht="15" customHeight="1">
      <c r="A44" s="17" t="s">
        <v>120</v>
      </c>
      <c r="B44" s="22" t="s">
        <v>121</v>
      </c>
      <c r="C44" s="19" t="s">
        <v>122</v>
      </c>
      <c r="D44" s="20">
        <f t="shared" si="1"/>
        <v>0</v>
      </c>
      <c r="E44" s="21"/>
      <c r="F44" s="21"/>
      <c r="G44" s="21"/>
      <c r="H44" s="21"/>
      <c r="I44" s="21"/>
    </row>
    <row r="45" spans="1:9" ht="15" customHeight="1">
      <c r="A45" s="23" t="s">
        <v>123</v>
      </c>
      <c r="B45" s="24" t="s">
        <v>124</v>
      </c>
      <c r="C45" s="25" t="s">
        <v>125</v>
      </c>
      <c r="D45" s="20">
        <f t="shared" si="1"/>
        <v>5926</v>
      </c>
      <c r="E45" s="20">
        <f>SUM(E40:E44)</f>
        <v>5926</v>
      </c>
      <c r="F45" s="20">
        <f>SUM(F40:F44)</f>
        <v>0</v>
      </c>
      <c r="G45" s="20">
        <f>SUM(G40:G44)</f>
        <v>0</v>
      </c>
      <c r="H45" s="20">
        <f>SUM(H40:H44)</f>
        <v>0</v>
      </c>
      <c r="I45" s="20">
        <f>SUM(I40:I44)</f>
        <v>0</v>
      </c>
    </row>
    <row r="46" spans="1:9" ht="15" customHeight="1">
      <c r="A46" s="17" t="s">
        <v>126</v>
      </c>
      <c r="B46" s="22" t="s">
        <v>127</v>
      </c>
      <c r="C46" s="19" t="s">
        <v>128</v>
      </c>
      <c r="D46" s="20">
        <f t="shared" si="1"/>
        <v>0</v>
      </c>
      <c r="E46" s="21"/>
      <c r="F46" s="21"/>
      <c r="G46" s="21"/>
      <c r="H46" s="21"/>
      <c r="I46" s="21"/>
    </row>
    <row r="47" spans="1:9" ht="15" customHeight="1">
      <c r="A47" s="23" t="s">
        <v>129</v>
      </c>
      <c r="B47" s="24" t="s">
        <v>130</v>
      </c>
      <c r="C47" s="25" t="s">
        <v>131</v>
      </c>
      <c r="D47" s="20">
        <f t="shared" si="1"/>
        <v>5926</v>
      </c>
      <c r="E47" s="20">
        <f>E36+E37+E38+E39+E45+E46</f>
        <v>5926</v>
      </c>
      <c r="F47" s="20">
        <f>F36+F37+F38+F39+F45+F46</f>
        <v>0</v>
      </c>
      <c r="G47" s="20">
        <f>G36+G37+G38+G39+G45+G46</f>
        <v>0</v>
      </c>
      <c r="H47" s="20">
        <f>H36+H37+H38+H39+H45+H46</f>
        <v>0</v>
      </c>
      <c r="I47" s="20">
        <f>I36+I37+I38+I39+I45+I46</f>
        <v>0</v>
      </c>
    </row>
    <row r="48" spans="1:9" ht="15" customHeight="1">
      <c r="A48" s="17" t="s">
        <v>132</v>
      </c>
      <c r="B48" s="26" t="s">
        <v>133</v>
      </c>
      <c r="C48" s="19" t="s">
        <v>134</v>
      </c>
      <c r="D48" s="20">
        <f t="shared" si="1"/>
        <v>0</v>
      </c>
      <c r="E48" s="21"/>
      <c r="F48" s="21"/>
      <c r="G48" s="21"/>
      <c r="H48" s="21"/>
      <c r="I48" s="21"/>
    </row>
    <row r="49" spans="1:9" ht="15" customHeight="1">
      <c r="A49" s="17" t="s">
        <v>135</v>
      </c>
      <c r="B49" s="26" t="s">
        <v>136</v>
      </c>
      <c r="C49" s="19" t="s">
        <v>137</v>
      </c>
      <c r="D49" s="20">
        <f t="shared" si="1"/>
        <v>0</v>
      </c>
      <c r="E49" s="21"/>
      <c r="F49" s="21"/>
      <c r="G49" s="21"/>
      <c r="H49" s="21"/>
      <c r="I49" s="21"/>
    </row>
    <row r="50" spans="1:9" ht="15" customHeight="1">
      <c r="A50" s="17" t="s">
        <v>138</v>
      </c>
      <c r="B50" s="26" t="s">
        <v>139</v>
      </c>
      <c r="C50" s="19" t="s">
        <v>140</v>
      </c>
      <c r="D50" s="20">
        <f t="shared" si="1"/>
        <v>1230</v>
      </c>
      <c r="E50" s="20">
        <f>SUM(E51:E52)</f>
        <v>0</v>
      </c>
      <c r="F50" s="20">
        <f>SUM(F51:F52)</f>
        <v>0</v>
      </c>
      <c r="G50" s="20">
        <f>SUM(G51:G52)</f>
        <v>1230</v>
      </c>
      <c r="H50" s="20">
        <f>SUM(H51:H52)</f>
        <v>0</v>
      </c>
      <c r="I50" s="20">
        <f>SUM(I51:I52)</f>
        <v>0</v>
      </c>
    </row>
    <row r="51" spans="1:9" ht="15" customHeight="1">
      <c r="A51" s="17"/>
      <c r="B51" s="27" t="s">
        <v>141</v>
      </c>
      <c r="C51" s="19" t="s">
        <v>142</v>
      </c>
      <c r="D51" s="20">
        <f t="shared" si="1"/>
        <v>1230</v>
      </c>
      <c r="E51" s="21"/>
      <c r="F51" s="21"/>
      <c r="G51" s="21">
        <v>1230</v>
      </c>
      <c r="H51" s="21"/>
      <c r="I51" s="21"/>
    </row>
    <row r="52" spans="1:9" ht="15" customHeight="1">
      <c r="A52" s="17"/>
      <c r="B52" s="27" t="s">
        <v>143</v>
      </c>
      <c r="C52" s="19" t="s">
        <v>144</v>
      </c>
      <c r="D52" s="20">
        <f t="shared" si="1"/>
        <v>0</v>
      </c>
      <c r="E52" s="21"/>
      <c r="F52" s="21"/>
      <c r="G52" s="21"/>
      <c r="H52" s="21"/>
      <c r="I52" s="21"/>
    </row>
    <row r="53" spans="1:9" ht="15" customHeight="1">
      <c r="A53" s="17" t="s">
        <v>145</v>
      </c>
      <c r="B53" s="26" t="s">
        <v>146</v>
      </c>
      <c r="C53" s="19" t="s">
        <v>147</v>
      </c>
      <c r="D53" s="20">
        <f t="shared" si="1"/>
        <v>9139</v>
      </c>
      <c r="E53" s="21">
        <v>9139</v>
      </c>
      <c r="F53" s="21"/>
      <c r="G53" s="21"/>
      <c r="H53" s="21"/>
      <c r="I53" s="21"/>
    </row>
    <row r="54" spans="1:9" ht="15" customHeight="1">
      <c r="A54" s="17" t="s">
        <v>148</v>
      </c>
      <c r="B54" s="26" t="s">
        <v>149</v>
      </c>
      <c r="C54" s="19" t="s">
        <v>150</v>
      </c>
      <c r="D54" s="20">
        <f t="shared" si="1"/>
        <v>0</v>
      </c>
      <c r="E54" s="21"/>
      <c r="F54" s="21"/>
      <c r="G54" s="21"/>
      <c r="H54" s="21"/>
      <c r="I54" s="21"/>
    </row>
    <row r="55" spans="1:9" ht="15" customHeight="1">
      <c r="A55" s="17" t="s">
        <v>151</v>
      </c>
      <c r="B55" s="26" t="s">
        <v>152</v>
      </c>
      <c r="C55" s="19" t="s">
        <v>153</v>
      </c>
      <c r="D55" s="20">
        <f t="shared" si="1"/>
        <v>2380</v>
      </c>
      <c r="E55" s="21">
        <v>2048</v>
      </c>
      <c r="F55" s="21"/>
      <c r="G55" s="21">
        <v>332</v>
      </c>
      <c r="H55" s="21"/>
      <c r="I55" s="21"/>
    </row>
    <row r="56" spans="1:9" ht="15" customHeight="1">
      <c r="A56" s="17" t="s">
        <v>154</v>
      </c>
      <c r="B56" s="26" t="s">
        <v>155</v>
      </c>
      <c r="C56" s="19" t="s">
        <v>156</v>
      </c>
      <c r="D56" s="20">
        <f t="shared" si="1"/>
        <v>0</v>
      </c>
      <c r="E56" s="21"/>
      <c r="F56" s="21"/>
      <c r="G56" s="28"/>
      <c r="H56" s="21"/>
      <c r="I56" s="21"/>
    </row>
    <row r="57" spans="1:9" ht="15" customHeight="1">
      <c r="A57" s="17" t="s">
        <v>157</v>
      </c>
      <c r="B57" s="26" t="s">
        <v>158</v>
      </c>
      <c r="C57" s="19" t="s">
        <v>159</v>
      </c>
      <c r="D57" s="20">
        <f t="shared" si="1"/>
        <v>0</v>
      </c>
      <c r="E57" s="21"/>
      <c r="F57" s="21"/>
      <c r="G57" s="21"/>
      <c r="H57" s="21"/>
      <c r="I57" s="21"/>
    </row>
    <row r="58" spans="1:9" ht="15" customHeight="1">
      <c r="A58" s="17" t="s">
        <v>160</v>
      </c>
      <c r="B58" s="26" t="s">
        <v>161</v>
      </c>
      <c r="C58" s="19" t="s">
        <v>162</v>
      </c>
      <c r="D58" s="20">
        <f t="shared" si="1"/>
        <v>0</v>
      </c>
      <c r="E58" s="21"/>
      <c r="F58" s="21"/>
      <c r="G58" s="21"/>
      <c r="H58" s="21"/>
      <c r="I58" s="21"/>
    </row>
    <row r="59" spans="1:9" ht="15" customHeight="1">
      <c r="A59" s="17" t="s">
        <v>163</v>
      </c>
      <c r="B59" s="26" t="s">
        <v>164</v>
      </c>
      <c r="C59" s="19" t="s">
        <v>165</v>
      </c>
      <c r="D59" s="20">
        <f t="shared" si="1"/>
        <v>0</v>
      </c>
      <c r="E59" s="21"/>
      <c r="F59" s="21"/>
      <c r="G59" s="21"/>
      <c r="H59" s="21"/>
      <c r="I59" s="21"/>
    </row>
    <row r="60" spans="1:9" ht="15" customHeight="1">
      <c r="A60" s="23" t="s">
        <v>166</v>
      </c>
      <c r="B60" s="29" t="s">
        <v>167</v>
      </c>
      <c r="C60" s="25" t="s">
        <v>168</v>
      </c>
      <c r="D60" s="20">
        <f t="shared" si="1"/>
        <v>12749</v>
      </c>
      <c r="E60" s="20">
        <f>E48+E49+E50+E53+E54+E55+E56+E57+E58+E59</f>
        <v>11187</v>
      </c>
      <c r="F60" s="20">
        <f>F48+F49+F50+F53+F54+F55+F56+F57+F58+F59</f>
        <v>0</v>
      </c>
      <c r="G60" s="20">
        <f>G48+G49+G50+G53+G54+G55+G56+G57+G58+G59</f>
        <v>1562</v>
      </c>
      <c r="H60" s="20">
        <f>H48+H49+H50+H53+H54+H55+H56+H57+H58+H59</f>
        <v>0</v>
      </c>
      <c r="I60" s="20">
        <f>I48+I49+I50+I53+I54+I55+I56+I57+I58+I59</f>
        <v>0</v>
      </c>
    </row>
    <row r="61" spans="1:9" ht="15" customHeight="1">
      <c r="A61" s="17">
        <v>45</v>
      </c>
      <c r="B61" s="26" t="s">
        <v>169</v>
      </c>
      <c r="C61" s="19" t="s">
        <v>170</v>
      </c>
      <c r="D61" s="20">
        <f t="shared" si="1"/>
        <v>0</v>
      </c>
      <c r="E61" s="21"/>
      <c r="F61" s="21"/>
      <c r="G61" s="21"/>
      <c r="H61" s="21"/>
      <c r="I61" s="21"/>
    </row>
    <row r="62" spans="1:9" ht="15" customHeight="1">
      <c r="A62" s="17">
        <v>46</v>
      </c>
      <c r="B62" s="26" t="s">
        <v>171</v>
      </c>
      <c r="C62" s="19" t="s">
        <v>172</v>
      </c>
      <c r="D62" s="20">
        <f t="shared" si="1"/>
        <v>0</v>
      </c>
      <c r="E62" s="21"/>
      <c r="F62" s="21"/>
      <c r="G62" s="21"/>
      <c r="H62" s="21"/>
      <c r="I62" s="21"/>
    </row>
    <row r="63" spans="1:9" ht="15" customHeight="1">
      <c r="A63" s="17">
        <v>47</v>
      </c>
      <c r="B63" s="26" t="s">
        <v>173</v>
      </c>
      <c r="C63" s="19" t="s">
        <v>174</v>
      </c>
      <c r="D63" s="20">
        <f t="shared" si="1"/>
        <v>0</v>
      </c>
      <c r="E63" s="21"/>
      <c r="F63" s="21"/>
      <c r="G63" s="21"/>
      <c r="H63" s="21"/>
      <c r="I63" s="21"/>
    </row>
    <row r="64" spans="1:9" ht="15" customHeight="1">
      <c r="A64" s="17">
        <v>48</v>
      </c>
      <c r="B64" s="26" t="s">
        <v>175</v>
      </c>
      <c r="C64" s="19" t="s">
        <v>176</v>
      </c>
      <c r="D64" s="20">
        <f t="shared" si="1"/>
        <v>0</v>
      </c>
      <c r="E64" s="21"/>
      <c r="F64" s="21"/>
      <c r="G64" s="21"/>
      <c r="H64" s="21"/>
      <c r="I64" s="21"/>
    </row>
    <row r="65" spans="1:9" ht="15" customHeight="1">
      <c r="A65" s="17">
        <v>49</v>
      </c>
      <c r="B65" s="26" t="s">
        <v>177</v>
      </c>
      <c r="C65" s="19" t="s">
        <v>178</v>
      </c>
      <c r="D65" s="20">
        <f t="shared" si="1"/>
        <v>0</v>
      </c>
      <c r="E65" s="21"/>
      <c r="F65" s="21"/>
      <c r="G65" s="21"/>
      <c r="H65" s="21"/>
      <c r="I65" s="21"/>
    </row>
    <row r="66" spans="1:9" ht="15" customHeight="1">
      <c r="A66" s="23">
        <v>50</v>
      </c>
      <c r="B66" s="24" t="s">
        <v>179</v>
      </c>
      <c r="C66" s="25" t="s">
        <v>180</v>
      </c>
      <c r="D66" s="20">
        <f t="shared" si="1"/>
        <v>0</v>
      </c>
      <c r="E66" s="20">
        <f>SUM(E61:E65)</f>
        <v>0</v>
      </c>
      <c r="F66" s="20">
        <f>SUM(F61:F65)</f>
        <v>0</v>
      </c>
      <c r="G66" s="20">
        <f>SUM(G61:G65)</f>
        <v>0</v>
      </c>
      <c r="H66" s="20">
        <f>SUM(H61:H65)</f>
        <v>0</v>
      </c>
      <c r="I66" s="20">
        <f>SUM(I61:I65)</f>
        <v>0</v>
      </c>
    </row>
    <row r="67" spans="1:9" ht="15" customHeight="1">
      <c r="A67" s="17">
        <v>51</v>
      </c>
      <c r="B67" s="26" t="s">
        <v>181</v>
      </c>
      <c r="C67" s="19" t="s">
        <v>182</v>
      </c>
      <c r="D67" s="20">
        <f t="shared" si="1"/>
        <v>0</v>
      </c>
      <c r="E67" s="21"/>
      <c r="F67" s="21"/>
      <c r="G67" s="21"/>
      <c r="H67" s="21"/>
      <c r="I67" s="21"/>
    </row>
    <row r="68" spans="1:9" ht="15" customHeight="1">
      <c r="A68" s="17">
        <v>52</v>
      </c>
      <c r="B68" s="22" t="s">
        <v>183</v>
      </c>
      <c r="C68" s="19" t="s">
        <v>184</v>
      </c>
      <c r="D68" s="20">
        <f t="shared" si="1"/>
        <v>0</v>
      </c>
      <c r="E68" s="21"/>
      <c r="F68" s="21"/>
      <c r="G68" s="21"/>
      <c r="H68" s="21"/>
      <c r="I68" s="21"/>
    </row>
    <row r="69" spans="1:9" ht="15" customHeight="1">
      <c r="A69" s="17">
        <v>53</v>
      </c>
      <c r="B69" s="26" t="s">
        <v>185</v>
      </c>
      <c r="C69" s="19" t="s">
        <v>186</v>
      </c>
      <c r="D69" s="20">
        <f t="shared" si="1"/>
        <v>0</v>
      </c>
      <c r="E69" s="21"/>
      <c r="F69" s="21"/>
      <c r="G69" s="21"/>
      <c r="H69" s="21"/>
      <c r="I69" s="21"/>
    </row>
    <row r="70" spans="1:9" ht="15" customHeight="1">
      <c r="A70" s="23">
        <v>54</v>
      </c>
      <c r="B70" s="24" t="s">
        <v>187</v>
      </c>
      <c r="C70" s="25" t="s">
        <v>188</v>
      </c>
      <c r="D70" s="20">
        <f t="shared" si="1"/>
        <v>0</v>
      </c>
      <c r="E70" s="20">
        <f>SUM(E67:E69)</f>
        <v>0</v>
      </c>
      <c r="F70" s="20">
        <f>SUM(F67:F69)</f>
        <v>0</v>
      </c>
      <c r="G70" s="20">
        <f>SUM(G67:G69)</f>
        <v>0</v>
      </c>
      <c r="H70" s="20">
        <f>SUM(H67:H69)</f>
        <v>0</v>
      </c>
      <c r="I70" s="20">
        <f>SUM(I67:I69)</f>
        <v>0</v>
      </c>
    </row>
    <row r="71" spans="1:9" ht="15" customHeight="1">
      <c r="A71" s="17">
        <v>55</v>
      </c>
      <c r="B71" s="26" t="s">
        <v>189</v>
      </c>
      <c r="C71" s="19" t="s">
        <v>190</v>
      </c>
      <c r="D71" s="20">
        <f t="shared" si="1"/>
        <v>0</v>
      </c>
      <c r="E71" s="21"/>
      <c r="F71" s="21"/>
      <c r="G71" s="21"/>
      <c r="H71" s="21"/>
      <c r="I71" s="21"/>
    </row>
    <row r="72" spans="1:9" ht="15" customHeight="1">
      <c r="A72" s="17">
        <v>56</v>
      </c>
      <c r="B72" s="22" t="s">
        <v>191</v>
      </c>
      <c r="C72" s="19" t="s">
        <v>192</v>
      </c>
      <c r="D72" s="20">
        <f aca="true" t="shared" si="2" ref="D72:D103">SUM(E72:I72)</f>
        <v>0</v>
      </c>
      <c r="E72" s="21"/>
      <c r="F72" s="21"/>
      <c r="G72" s="21"/>
      <c r="H72" s="21"/>
      <c r="I72" s="21"/>
    </row>
    <row r="73" spans="1:9" ht="15" customHeight="1">
      <c r="A73" s="17">
        <v>57</v>
      </c>
      <c r="B73" s="26" t="s">
        <v>193</v>
      </c>
      <c r="C73" s="19" t="s">
        <v>194</v>
      </c>
      <c r="D73" s="20">
        <f t="shared" si="2"/>
        <v>0</v>
      </c>
      <c r="E73" s="21"/>
      <c r="F73" s="21"/>
      <c r="G73" s="21"/>
      <c r="H73" s="21"/>
      <c r="I73" s="21"/>
    </row>
    <row r="74" spans="1:9" ht="15" customHeight="1" thickBot="1">
      <c r="A74" s="30">
        <v>58</v>
      </c>
      <c r="B74" s="31" t="s">
        <v>195</v>
      </c>
      <c r="C74" s="32" t="s">
        <v>196</v>
      </c>
      <c r="D74" s="20">
        <f t="shared" si="2"/>
        <v>0</v>
      </c>
      <c r="E74" s="33">
        <f>SUM(E71:E73)</f>
        <v>0</v>
      </c>
      <c r="F74" s="33">
        <f>SUM(F71:F73)</f>
        <v>0</v>
      </c>
      <c r="G74" s="33">
        <f>SUM(G71:G73)</f>
        <v>0</v>
      </c>
      <c r="H74" s="33">
        <f>SUM(H71:H73)</f>
        <v>0</v>
      </c>
      <c r="I74" s="33">
        <f>SUM(I71:I73)</f>
        <v>0</v>
      </c>
    </row>
    <row r="75" spans="1:9" ht="15" customHeight="1" thickBot="1">
      <c r="A75" s="34">
        <v>59</v>
      </c>
      <c r="B75" s="35" t="s">
        <v>197</v>
      </c>
      <c r="C75" s="36" t="s">
        <v>198</v>
      </c>
      <c r="D75" s="20">
        <f t="shared" si="2"/>
        <v>23641</v>
      </c>
      <c r="E75" s="37">
        <f>E27+E33+E47+E60+E66+E70+E74</f>
        <v>22079</v>
      </c>
      <c r="F75" s="37">
        <f>F27+F33+F47+F60+F66+F70+F74</f>
        <v>0</v>
      </c>
      <c r="G75" s="37">
        <f>G27+G33+G47+G60+G66+G70+G74</f>
        <v>1562</v>
      </c>
      <c r="H75" s="37">
        <f>H27+H33+H47+H60+H66+H70+H74</f>
        <v>0</v>
      </c>
      <c r="I75" s="37">
        <f>I27+I33+I47+I60+I66+I70+I74</f>
        <v>0</v>
      </c>
    </row>
    <row r="76" spans="1:9" ht="15">
      <c r="A76" s="38">
        <v>60</v>
      </c>
      <c r="B76" s="39" t="s">
        <v>199</v>
      </c>
      <c r="C76" s="40" t="s">
        <v>200</v>
      </c>
      <c r="D76" s="20">
        <f t="shared" si="2"/>
        <v>0</v>
      </c>
      <c r="E76" s="40"/>
      <c r="F76" s="40"/>
      <c r="G76" s="40"/>
      <c r="H76" s="40"/>
      <c r="I76" s="40"/>
    </row>
    <row r="77" spans="1:9" ht="15">
      <c r="A77" s="23">
        <v>61</v>
      </c>
      <c r="B77" s="41" t="s">
        <v>201</v>
      </c>
      <c r="C77" s="42" t="s">
        <v>202</v>
      </c>
      <c r="D77" s="20">
        <f t="shared" si="2"/>
        <v>0</v>
      </c>
      <c r="E77" s="42"/>
      <c r="F77" s="42"/>
      <c r="G77" s="42"/>
      <c r="H77" s="42"/>
      <c r="I77" s="42"/>
    </row>
    <row r="78" spans="1:9" ht="15">
      <c r="A78" s="23">
        <v>62</v>
      </c>
      <c r="B78" s="22" t="s">
        <v>203</v>
      </c>
      <c r="C78" s="42" t="s">
        <v>204</v>
      </c>
      <c r="D78" s="20">
        <f t="shared" si="2"/>
        <v>6100</v>
      </c>
      <c r="E78" s="42">
        <v>6100</v>
      </c>
      <c r="F78" s="42"/>
      <c r="G78" s="42"/>
      <c r="H78" s="42"/>
      <c r="I78" s="42"/>
    </row>
    <row r="79" spans="1:9" ht="15">
      <c r="A79" s="23">
        <v>63</v>
      </c>
      <c r="B79" s="22" t="s">
        <v>205</v>
      </c>
      <c r="C79" s="42" t="s">
        <v>206</v>
      </c>
      <c r="D79" s="20">
        <f t="shared" si="2"/>
        <v>0</v>
      </c>
      <c r="E79" s="42"/>
      <c r="F79" s="42"/>
      <c r="G79" s="42"/>
      <c r="H79" s="42"/>
      <c r="I79" s="42"/>
    </row>
    <row r="80" spans="1:9" ht="15">
      <c r="A80" s="23">
        <v>64</v>
      </c>
      <c r="B80" s="24" t="s">
        <v>207</v>
      </c>
      <c r="C80" s="42" t="s">
        <v>208</v>
      </c>
      <c r="D80" s="20">
        <f t="shared" si="2"/>
        <v>6100</v>
      </c>
      <c r="E80" s="42">
        <f>SUM(E78:E79)</f>
        <v>6100</v>
      </c>
      <c r="F80" s="42">
        <f>SUM(F78:F79)</f>
        <v>0</v>
      </c>
      <c r="G80" s="42">
        <f>SUM(G78:G79)</f>
        <v>0</v>
      </c>
      <c r="H80" s="42">
        <f>SUM(H78:H79)</f>
        <v>0</v>
      </c>
      <c r="I80" s="42">
        <f>SUM(I78:I79)</f>
        <v>0</v>
      </c>
    </row>
    <row r="81" spans="1:9" ht="15">
      <c r="A81" s="23">
        <v>65</v>
      </c>
      <c r="B81" s="43" t="s">
        <v>209</v>
      </c>
      <c r="C81" s="42" t="s">
        <v>210</v>
      </c>
      <c r="D81" s="20">
        <f t="shared" si="2"/>
        <v>0</v>
      </c>
      <c r="E81" s="42"/>
      <c r="F81" s="42"/>
      <c r="G81" s="42"/>
      <c r="H81" s="42"/>
      <c r="I81" s="42"/>
    </row>
    <row r="82" spans="1:9" ht="15">
      <c r="A82" s="23">
        <v>66</v>
      </c>
      <c r="B82" s="43" t="s">
        <v>211</v>
      </c>
      <c r="C82" s="42" t="s">
        <v>212</v>
      </c>
      <c r="D82" s="20">
        <f t="shared" si="2"/>
        <v>0</v>
      </c>
      <c r="E82" s="42"/>
      <c r="F82" s="42"/>
      <c r="G82" s="42"/>
      <c r="H82" s="42"/>
      <c r="I82" s="42"/>
    </row>
    <row r="83" spans="1:9" ht="15">
      <c r="A83" s="23">
        <v>67</v>
      </c>
      <c r="B83" s="43" t="s">
        <v>213</v>
      </c>
      <c r="C83" s="42" t="s">
        <v>214</v>
      </c>
      <c r="D83" s="20">
        <f t="shared" si="2"/>
        <v>9180</v>
      </c>
      <c r="E83" s="44"/>
      <c r="F83" s="45"/>
      <c r="G83" s="44">
        <v>7880</v>
      </c>
      <c r="H83" s="44"/>
      <c r="I83" s="44">
        <v>1300</v>
      </c>
    </row>
    <row r="84" spans="1:9" ht="15">
      <c r="A84" s="23">
        <v>68</v>
      </c>
      <c r="B84" s="43" t="s">
        <v>215</v>
      </c>
      <c r="C84" s="42" t="s">
        <v>216</v>
      </c>
      <c r="D84" s="20">
        <f t="shared" si="2"/>
        <v>0</v>
      </c>
      <c r="E84" s="46"/>
      <c r="F84" s="47"/>
      <c r="G84" s="46"/>
      <c r="H84" s="46"/>
      <c r="I84" s="46"/>
    </row>
    <row r="85" spans="1:9" ht="15">
      <c r="A85" s="23">
        <v>69</v>
      </c>
      <c r="B85" s="26" t="s">
        <v>217</v>
      </c>
      <c r="C85" s="42" t="s">
        <v>218</v>
      </c>
      <c r="D85" s="20">
        <f t="shared" si="2"/>
        <v>0</v>
      </c>
      <c r="E85" s="46"/>
      <c r="F85" s="47"/>
      <c r="G85" s="46"/>
      <c r="H85" s="46"/>
      <c r="I85" s="46"/>
    </row>
    <row r="86" spans="1:9" ht="15">
      <c r="A86" s="23">
        <v>70</v>
      </c>
      <c r="B86" s="29" t="s">
        <v>219</v>
      </c>
      <c r="C86" s="42" t="s">
        <v>220</v>
      </c>
      <c r="D86" s="20">
        <f t="shared" si="2"/>
        <v>15280</v>
      </c>
      <c r="E86" s="46">
        <f>(SUM(E80:E85))+E76+E77</f>
        <v>6100</v>
      </c>
      <c r="F86" s="48">
        <f>(SUM(F80:F85))+F76+F77</f>
        <v>0</v>
      </c>
      <c r="G86" s="46">
        <f>(SUM(G80:G85))+G76+G77</f>
        <v>7880</v>
      </c>
      <c r="H86" s="46">
        <f>(SUM(H80:H85))+H76+H77</f>
        <v>0</v>
      </c>
      <c r="I86" s="46">
        <f>(SUM(I80:I85))+I76+I77</f>
        <v>1300</v>
      </c>
    </row>
    <row r="87" spans="1:9" ht="15">
      <c r="A87" s="23">
        <v>71</v>
      </c>
      <c r="B87" s="41" t="s">
        <v>221</v>
      </c>
      <c r="C87" s="42" t="s">
        <v>222</v>
      </c>
      <c r="D87" s="20">
        <f t="shared" si="2"/>
        <v>0</v>
      </c>
      <c r="E87" s="46"/>
      <c r="F87" s="48"/>
      <c r="G87" s="46"/>
      <c r="H87" s="46"/>
      <c r="I87" s="46"/>
    </row>
    <row r="88" spans="1:9" ht="15">
      <c r="A88" s="23">
        <v>72</v>
      </c>
      <c r="B88" s="41" t="s">
        <v>223</v>
      </c>
      <c r="C88" s="42" t="s">
        <v>224</v>
      </c>
      <c r="D88" s="20">
        <f t="shared" si="2"/>
        <v>15280</v>
      </c>
      <c r="E88" s="46">
        <f>SUM(E86:E87)</f>
        <v>6100</v>
      </c>
      <c r="F88" s="48">
        <f>SUM(F86:F87)</f>
        <v>0</v>
      </c>
      <c r="G88" s="46">
        <f>SUM(G86:G87)</f>
        <v>7880</v>
      </c>
      <c r="H88" s="46">
        <f>SUM(H86:H87)</f>
        <v>0</v>
      </c>
      <c r="I88" s="46">
        <f>SUM(I86:I87)</f>
        <v>1300</v>
      </c>
    </row>
    <row r="89" spans="1:9" ht="15.75" thickBot="1">
      <c r="A89" s="285">
        <v>73</v>
      </c>
      <c r="B89" s="284" t="s">
        <v>225</v>
      </c>
      <c r="C89" s="284"/>
      <c r="D89" s="283">
        <f t="shared" si="2"/>
        <v>38921</v>
      </c>
      <c r="E89" s="281">
        <f>E75+E88</f>
        <v>28179</v>
      </c>
      <c r="F89" s="282">
        <f>F75+F88</f>
        <v>0</v>
      </c>
      <c r="G89" s="281">
        <f>G75+G88</f>
        <v>9442</v>
      </c>
      <c r="H89" s="281">
        <f>H75+H88</f>
        <v>0</v>
      </c>
      <c r="I89" s="281">
        <f>I75+I88</f>
        <v>1300</v>
      </c>
    </row>
    <row r="90" spans="1:9" ht="15.75" thickTop="1">
      <c r="A90" s="107">
        <v>1</v>
      </c>
      <c r="B90" s="108" t="s">
        <v>235</v>
      </c>
      <c r="C90" s="109" t="s">
        <v>236</v>
      </c>
      <c r="D90" s="110">
        <f t="shared" si="2"/>
        <v>2440</v>
      </c>
      <c r="E90" s="110"/>
      <c r="F90" s="110"/>
      <c r="G90" s="110">
        <v>2440</v>
      </c>
      <c r="H90" s="110"/>
      <c r="I90" s="110"/>
    </row>
    <row r="91" spans="1:9" ht="15">
      <c r="A91" s="107">
        <v>2</v>
      </c>
      <c r="B91" s="24" t="s">
        <v>237</v>
      </c>
      <c r="C91" s="109" t="s">
        <v>238</v>
      </c>
      <c r="D91" s="110">
        <f t="shared" si="2"/>
        <v>659</v>
      </c>
      <c r="E91" s="110"/>
      <c r="F91" s="110"/>
      <c r="G91" s="110">
        <v>659</v>
      </c>
      <c r="H91" s="110"/>
      <c r="I91" s="110"/>
    </row>
    <row r="92" spans="1:9" ht="15">
      <c r="A92" s="107">
        <v>3</v>
      </c>
      <c r="B92" s="24" t="s">
        <v>239</v>
      </c>
      <c r="C92" s="109" t="s">
        <v>240</v>
      </c>
      <c r="D92" s="110">
        <f t="shared" si="2"/>
        <v>9691</v>
      </c>
      <c r="E92" s="110">
        <v>2048</v>
      </c>
      <c r="F92" s="110"/>
      <c r="G92" s="110">
        <v>6343</v>
      </c>
      <c r="H92" s="110"/>
      <c r="I92" s="110">
        <v>1300</v>
      </c>
    </row>
    <row r="93" spans="1:9" ht="15">
      <c r="A93" s="107">
        <v>4</v>
      </c>
      <c r="B93" s="26" t="s">
        <v>241</v>
      </c>
      <c r="C93" s="111" t="s">
        <v>242</v>
      </c>
      <c r="D93" s="110">
        <f t="shared" si="2"/>
        <v>0</v>
      </c>
      <c r="E93" s="112"/>
      <c r="F93" s="112"/>
      <c r="G93" s="112"/>
      <c r="H93" s="112"/>
      <c r="I93" s="112"/>
    </row>
    <row r="94" spans="1:9" ht="15">
      <c r="A94" s="107">
        <v>5</v>
      </c>
      <c r="B94" s="26" t="s">
        <v>243</v>
      </c>
      <c r="C94" s="111" t="s">
        <v>244</v>
      </c>
      <c r="D94" s="110">
        <f t="shared" si="2"/>
        <v>0</v>
      </c>
      <c r="E94" s="112"/>
      <c r="F94" s="112"/>
      <c r="G94" s="112"/>
      <c r="H94" s="112"/>
      <c r="I94" s="112"/>
    </row>
    <row r="95" spans="1:9" ht="15">
      <c r="A95" s="107">
        <v>6</v>
      </c>
      <c r="B95" s="113" t="s">
        <v>245</v>
      </c>
      <c r="C95" s="111" t="s">
        <v>246</v>
      </c>
      <c r="D95" s="110">
        <f t="shared" si="2"/>
        <v>0</v>
      </c>
      <c r="E95" s="112"/>
      <c r="F95" s="112"/>
      <c r="G95" s="112"/>
      <c r="H95" s="112"/>
      <c r="I95" s="112"/>
    </row>
    <row r="96" spans="1:9" ht="15">
      <c r="A96" s="107">
        <v>7</v>
      </c>
      <c r="B96" s="113" t="s">
        <v>247</v>
      </c>
      <c r="C96" s="111" t="s">
        <v>248</v>
      </c>
      <c r="D96" s="110">
        <f t="shared" si="2"/>
        <v>0</v>
      </c>
      <c r="E96" s="112"/>
      <c r="F96" s="112"/>
      <c r="G96" s="112"/>
      <c r="H96" s="112"/>
      <c r="I96" s="112"/>
    </row>
    <row r="97" spans="1:9" ht="15">
      <c r="A97" s="107">
        <v>8</v>
      </c>
      <c r="B97" s="113" t="s">
        <v>249</v>
      </c>
      <c r="C97" s="111" t="s">
        <v>250</v>
      </c>
      <c r="D97" s="110">
        <f t="shared" si="2"/>
        <v>0</v>
      </c>
      <c r="E97" s="112"/>
      <c r="F97" s="112"/>
      <c r="G97" s="112"/>
      <c r="H97" s="112"/>
      <c r="I97" s="112"/>
    </row>
    <row r="98" spans="1:9" ht="15">
      <c r="A98" s="107">
        <v>9</v>
      </c>
      <c r="B98" s="26" t="s">
        <v>251</v>
      </c>
      <c r="C98" s="111" t="s">
        <v>252</v>
      </c>
      <c r="D98" s="110">
        <f t="shared" si="2"/>
        <v>0</v>
      </c>
      <c r="E98" s="112"/>
      <c r="F98" s="112"/>
      <c r="G98" s="112"/>
      <c r="H98" s="112"/>
      <c r="I98" s="112"/>
    </row>
    <row r="99" spans="1:9" ht="15">
      <c r="A99" s="107">
        <v>10</v>
      </c>
      <c r="B99" s="26" t="s">
        <v>253</v>
      </c>
      <c r="C99" s="111" t="s">
        <v>254</v>
      </c>
      <c r="D99" s="110">
        <f t="shared" si="2"/>
        <v>0</v>
      </c>
      <c r="E99" s="112"/>
      <c r="F99" s="112"/>
      <c r="G99" s="112"/>
      <c r="H99" s="112"/>
      <c r="I99" s="112"/>
    </row>
    <row r="100" spans="1:9" ht="15">
      <c r="A100" s="107">
        <v>11</v>
      </c>
      <c r="B100" s="26" t="s">
        <v>255</v>
      </c>
      <c r="C100" s="111" t="s">
        <v>256</v>
      </c>
      <c r="D100" s="110">
        <f t="shared" si="2"/>
        <v>0</v>
      </c>
      <c r="E100" s="112"/>
      <c r="F100" s="112"/>
      <c r="G100" s="112"/>
      <c r="H100" s="112"/>
      <c r="I100" s="112"/>
    </row>
    <row r="101" spans="1:9" ht="15">
      <c r="A101" s="107">
        <v>12</v>
      </c>
      <c r="B101" s="29" t="s">
        <v>257</v>
      </c>
      <c r="C101" s="109" t="s">
        <v>258</v>
      </c>
      <c r="D101" s="110">
        <f t="shared" si="2"/>
        <v>0</v>
      </c>
      <c r="E101" s="110">
        <f>SUM(E93:E100)</f>
        <v>0</v>
      </c>
      <c r="F101" s="110">
        <f>SUM(F93:F100)</f>
        <v>0</v>
      </c>
      <c r="G101" s="110">
        <f>SUM(G93:G100)</f>
        <v>0</v>
      </c>
      <c r="H101" s="110">
        <f>SUM(H93:H100)</f>
        <v>0</v>
      </c>
      <c r="I101" s="110">
        <f>SUM(I93:I100)</f>
        <v>0</v>
      </c>
    </row>
    <row r="102" spans="1:9" ht="15">
      <c r="A102" s="107">
        <v>13</v>
      </c>
      <c r="B102" s="114" t="s">
        <v>259</v>
      </c>
      <c r="C102" s="111" t="s">
        <v>260</v>
      </c>
      <c r="D102" s="110">
        <f t="shared" si="2"/>
        <v>0</v>
      </c>
      <c r="E102" s="112"/>
      <c r="F102" s="112"/>
      <c r="G102" s="112"/>
      <c r="H102" s="112"/>
      <c r="I102" s="112"/>
    </row>
    <row r="103" spans="1:9" ht="15">
      <c r="A103" s="107">
        <v>14</v>
      </c>
      <c r="B103" s="114" t="s">
        <v>261</v>
      </c>
      <c r="C103" s="111" t="s">
        <v>262</v>
      </c>
      <c r="D103" s="110">
        <f t="shared" si="2"/>
        <v>0</v>
      </c>
      <c r="E103" s="112"/>
      <c r="F103" s="112"/>
      <c r="G103" s="112"/>
      <c r="H103" s="112"/>
      <c r="I103" s="112"/>
    </row>
    <row r="104" spans="1:9" ht="25.5">
      <c r="A104" s="107">
        <v>15</v>
      </c>
      <c r="B104" s="114" t="s">
        <v>263</v>
      </c>
      <c r="C104" s="111" t="s">
        <v>264</v>
      </c>
      <c r="D104" s="110">
        <f aca="true" t="shared" si="3" ref="D104:D135">SUM(E104:I104)</f>
        <v>0</v>
      </c>
      <c r="E104" s="112"/>
      <c r="F104" s="112"/>
      <c r="G104" s="112"/>
      <c r="H104" s="112"/>
      <c r="I104" s="112"/>
    </row>
    <row r="105" spans="1:9" ht="25.5">
      <c r="A105" s="107">
        <v>16</v>
      </c>
      <c r="B105" s="114" t="s">
        <v>265</v>
      </c>
      <c r="C105" s="111" t="s">
        <v>266</v>
      </c>
      <c r="D105" s="110">
        <f t="shared" si="3"/>
        <v>0</v>
      </c>
      <c r="E105" s="112"/>
      <c r="F105" s="112"/>
      <c r="G105" s="112"/>
      <c r="H105" s="112"/>
      <c r="I105" s="112"/>
    </row>
    <row r="106" spans="1:9" ht="25.5">
      <c r="A106" s="107">
        <v>17</v>
      </c>
      <c r="B106" s="114" t="s">
        <v>267</v>
      </c>
      <c r="C106" s="111" t="s">
        <v>268</v>
      </c>
      <c r="D106" s="110">
        <f t="shared" si="3"/>
        <v>0</v>
      </c>
      <c r="E106" s="112"/>
      <c r="F106" s="112"/>
      <c r="G106" s="112"/>
      <c r="H106" s="112"/>
      <c r="I106" s="112"/>
    </row>
    <row r="107" spans="1:9" ht="15">
      <c r="A107" s="107">
        <v>18</v>
      </c>
      <c r="B107" s="114" t="s">
        <v>269</v>
      </c>
      <c r="C107" s="111" t="s">
        <v>270</v>
      </c>
      <c r="D107" s="110">
        <f t="shared" si="3"/>
        <v>6807</v>
      </c>
      <c r="E107" s="115">
        <f>SUM(E108:E115)</f>
        <v>6807</v>
      </c>
      <c r="F107" s="115">
        <f>SUM(F108:F115)</f>
        <v>0</v>
      </c>
      <c r="G107" s="115">
        <f>SUM(G108:G115)</f>
        <v>0</v>
      </c>
      <c r="H107" s="115">
        <f>SUM(H108:H115)</f>
        <v>0</v>
      </c>
      <c r="I107" s="115">
        <f>SUM(I108:I115)</f>
        <v>0</v>
      </c>
    </row>
    <row r="108" spans="1:9" ht="15">
      <c r="A108" s="116"/>
      <c r="B108" s="22" t="s">
        <v>55</v>
      </c>
      <c r="C108" s="111" t="s">
        <v>271</v>
      </c>
      <c r="D108" s="110">
        <f t="shared" si="3"/>
        <v>0</v>
      </c>
      <c r="E108" s="112"/>
      <c r="F108" s="112"/>
      <c r="G108" s="112"/>
      <c r="H108" s="112"/>
      <c r="I108" s="112"/>
    </row>
    <row r="109" spans="1:9" ht="15">
      <c r="A109" s="116"/>
      <c r="B109" s="22" t="s">
        <v>57</v>
      </c>
      <c r="C109" s="111" t="s">
        <v>272</v>
      </c>
      <c r="D109" s="110">
        <f t="shared" si="3"/>
        <v>0</v>
      </c>
      <c r="E109" s="112"/>
      <c r="F109" s="112"/>
      <c r="G109" s="112"/>
      <c r="H109" s="112"/>
      <c r="I109" s="112"/>
    </row>
    <row r="110" spans="1:9" ht="15">
      <c r="A110" s="116"/>
      <c r="B110" s="22" t="s">
        <v>59</v>
      </c>
      <c r="C110" s="111" t="s">
        <v>273</v>
      </c>
      <c r="D110" s="110">
        <f t="shared" si="3"/>
        <v>0</v>
      </c>
      <c r="E110" s="112"/>
      <c r="F110" s="112"/>
      <c r="G110" s="112"/>
      <c r="H110" s="112"/>
      <c r="I110" s="112"/>
    </row>
    <row r="111" spans="1:9" ht="15">
      <c r="A111" s="116"/>
      <c r="B111" s="22" t="s">
        <v>61</v>
      </c>
      <c r="C111" s="111" t="s">
        <v>274</v>
      </c>
      <c r="D111" s="110">
        <f t="shared" si="3"/>
        <v>0</v>
      </c>
      <c r="E111" s="112"/>
      <c r="F111" s="112"/>
      <c r="G111" s="112"/>
      <c r="H111" s="112"/>
      <c r="I111" s="112"/>
    </row>
    <row r="112" spans="1:9" ht="15">
      <c r="A112" s="116"/>
      <c r="B112" s="22" t="s">
        <v>63</v>
      </c>
      <c r="C112" s="111" t="s">
        <v>275</v>
      </c>
      <c r="D112" s="110">
        <f t="shared" si="3"/>
        <v>0</v>
      </c>
      <c r="E112" s="112"/>
      <c r="F112" s="112"/>
      <c r="G112" s="112"/>
      <c r="H112" s="112"/>
      <c r="I112" s="112"/>
    </row>
    <row r="113" spans="1:9" ht="15">
      <c r="A113" s="116"/>
      <c r="B113" s="22" t="s">
        <v>276</v>
      </c>
      <c r="C113" s="111" t="s">
        <v>277</v>
      </c>
      <c r="D113" s="110">
        <f t="shared" si="3"/>
        <v>6807</v>
      </c>
      <c r="E113" s="112">
        <v>6807</v>
      </c>
      <c r="F113" s="112"/>
      <c r="G113" s="112"/>
      <c r="H113" s="112"/>
      <c r="I113" s="112"/>
    </row>
    <row r="114" spans="1:9" ht="15">
      <c r="A114" s="116"/>
      <c r="B114" s="22" t="s">
        <v>278</v>
      </c>
      <c r="C114" s="111" t="s">
        <v>279</v>
      </c>
      <c r="D114" s="110">
        <f t="shared" si="3"/>
        <v>0</v>
      </c>
      <c r="E114" s="112"/>
      <c r="F114" s="112"/>
      <c r="G114" s="112"/>
      <c r="H114" s="112"/>
      <c r="I114" s="112"/>
    </row>
    <row r="115" spans="1:9" ht="15">
      <c r="A115" s="116"/>
      <c r="B115" s="22" t="s">
        <v>65</v>
      </c>
      <c r="C115" s="111" t="s">
        <v>280</v>
      </c>
      <c r="D115" s="110">
        <f t="shared" si="3"/>
        <v>0</v>
      </c>
      <c r="E115" s="112"/>
      <c r="F115" s="112"/>
      <c r="G115" s="112"/>
      <c r="H115" s="112"/>
      <c r="I115" s="112"/>
    </row>
    <row r="116" spans="1:9" ht="25.5">
      <c r="A116" s="116">
        <v>19</v>
      </c>
      <c r="B116" s="114" t="s">
        <v>281</v>
      </c>
      <c r="C116" s="111" t="s">
        <v>282</v>
      </c>
      <c r="D116" s="110">
        <f t="shared" si="3"/>
        <v>0</v>
      </c>
      <c r="E116" s="112"/>
      <c r="F116" s="112"/>
      <c r="G116" s="112"/>
      <c r="H116" s="112"/>
      <c r="I116" s="112"/>
    </row>
    <row r="117" spans="1:9" ht="25.5">
      <c r="A117" s="116">
        <v>20</v>
      </c>
      <c r="B117" s="114" t="s">
        <v>283</v>
      </c>
      <c r="C117" s="111" t="s">
        <v>284</v>
      </c>
      <c r="D117" s="110">
        <f t="shared" si="3"/>
        <v>0</v>
      </c>
      <c r="E117" s="112"/>
      <c r="F117" s="112"/>
      <c r="G117" s="112"/>
      <c r="H117" s="112"/>
      <c r="I117" s="112"/>
    </row>
    <row r="118" spans="1:9" ht="15">
      <c r="A118" s="116">
        <v>21</v>
      </c>
      <c r="B118" s="114" t="s">
        <v>285</v>
      </c>
      <c r="C118" s="111" t="s">
        <v>286</v>
      </c>
      <c r="D118" s="110">
        <f t="shared" si="3"/>
        <v>0</v>
      </c>
      <c r="E118" s="112"/>
      <c r="F118" s="112"/>
      <c r="G118" s="112"/>
      <c r="H118" s="112"/>
      <c r="I118" s="112"/>
    </row>
    <row r="119" spans="1:9" ht="15">
      <c r="A119" s="116">
        <v>22</v>
      </c>
      <c r="B119" s="117" t="s">
        <v>287</v>
      </c>
      <c r="C119" s="111" t="s">
        <v>288</v>
      </c>
      <c r="D119" s="110">
        <f t="shared" si="3"/>
        <v>0</v>
      </c>
      <c r="E119" s="112"/>
      <c r="F119" s="112"/>
      <c r="G119" s="112"/>
      <c r="H119" s="112"/>
      <c r="I119" s="112"/>
    </row>
    <row r="120" spans="1:9" ht="15">
      <c r="A120" s="116">
        <v>23</v>
      </c>
      <c r="B120" s="114" t="s">
        <v>289</v>
      </c>
      <c r="C120" s="111" t="s">
        <v>290</v>
      </c>
      <c r="D120" s="110">
        <f t="shared" si="3"/>
        <v>4370</v>
      </c>
      <c r="E120" s="112">
        <v>4370</v>
      </c>
      <c r="F120" s="112"/>
      <c r="G120" s="112"/>
      <c r="H120" s="112"/>
      <c r="I120" s="112"/>
    </row>
    <row r="121" spans="1:9" ht="15">
      <c r="A121" s="116">
        <v>24</v>
      </c>
      <c r="B121" s="117" t="s">
        <v>291</v>
      </c>
      <c r="C121" s="111" t="s">
        <v>292</v>
      </c>
      <c r="D121" s="110">
        <f t="shared" si="3"/>
        <v>0</v>
      </c>
      <c r="E121" s="112"/>
      <c r="F121" s="112"/>
      <c r="G121" s="112"/>
      <c r="H121" s="112"/>
      <c r="I121" s="112"/>
    </row>
    <row r="122" spans="1:9" ht="15">
      <c r="A122" s="116">
        <v>25</v>
      </c>
      <c r="B122" s="29" t="s">
        <v>293</v>
      </c>
      <c r="C122" s="109" t="s">
        <v>294</v>
      </c>
      <c r="D122" s="110">
        <f t="shared" si="3"/>
        <v>11177</v>
      </c>
      <c r="E122" s="110">
        <f>E102+E103+E104+E105+E106+E107+E116+E117+E118+E119+E120+E121</f>
        <v>11177</v>
      </c>
      <c r="F122" s="110">
        <f>F102+F103+F104+F105+F106+F107+F116+F117+F118+F119+F120+F121</f>
        <v>0</v>
      </c>
      <c r="G122" s="110">
        <f>G102+G103+G104+G105+G106+G107+G116+G117+G118+G119+G120+G121</f>
        <v>0</v>
      </c>
      <c r="H122" s="110">
        <f>H102+H103+H104+H105+H106+H107+H116+H117+H118+H119+H120+H121</f>
        <v>0</v>
      </c>
      <c r="I122" s="110">
        <f>I102+I103+I104+I105+I106+I107+I116+I117+I118+I119+I120+I121</f>
        <v>0</v>
      </c>
    </row>
    <row r="123" spans="1:9" ht="15">
      <c r="A123" s="116">
        <v>26</v>
      </c>
      <c r="B123" s="118" t="s">
        <v>295</v>
      </c>
      <c r="C123" s="111" t="s">
        <v>296</v>
      </c>
      <c r="D123" s="110">
        <f t="shared" si="3"/>
        <v>0</v>
      </c>
      <c r="E123" s="112"/>
      <c r="F123" s="112"/>
      <c r="G123" s="112"/>
      <c r="H123" s="112"/>
      <c r="I123" s="112"/>
    </row>
    <row r="124" spans="1:9" ht="15">
      <c r="A124" s="116">
        <v>27</v>
      </c>
      <c r="B124" s="118" t="s">
        <v>297</v>
      </c>
      <c r="C124" s="111" t="s">
        <v>298</v>
      </c>
      <c r="D124" s="110">
        <f t="shared" si="3"/>
        <v>0</v>
      </c>
      <c r="E124" s="112"/>
      <c r="F124" s="112"/>
      <c r="G124" s="112"/>
      <c r="H124" s="112"/>
      <c r="I124" s="112"/>
    </row>
    <row r="125" spans="1:9" ht="15">
      <c r="A125" s="116">
        <v>28</v>
      </c>
      <c r="B125" s="118" t="s">
        <v>299</v>
      </c>
      <c r="C125" s="111" t="s">
        <v>300</v>
      </c>
      <c r="D125" s="110">
        <f t="shared" si="3"/>
        <v>0</v>
      </c>
      <c r="E125" s="112"/>
      <c r="F125" s="112"/>
      <c r="G125" s="112"/>
      <c r="H125" s="112"/>
      <c r="I125" s="112"/>
    </row>
    <row r="126" spans="1:9" ht="15">
      <c r="A126" s="116">
        <v>29</v>
      </c>
      <c r="B126" s="118" t="s">
        <v>301</v>
      </c>
      <c r="C126" s="111" t="s">
        <v>302</v>
      </c>
      <c r="D126" s="110">
        <f t="shared" si="3"/>
        <v>0</v>
      </c>
      <c r="E126" s="112"/>
      <c r="F126" s="112"/>
      <c r="G126" s="112"/>
      <c r="H126" s="112"/>
      <c r="I126" s="112"/>
    </row>
    <row r="127" spans="1:9" ht="15">
      <c r="A127" s="116">
        <v>30</v>
      </c>
      <c r="B127" s="19" t="s">
        <v>303</v>
      </c>
      <c r="C127" s="111" t="s">
        <v>304</v>
      </c>
      <c r="D127" s="110">
        <f t="shared" si="3"/>
        <v>0</v>
      </c>
      <c r="E127" s="112"/>
      <c r="F127" s="112"/>
      <c r="G127" s="112"/>
      <c r="H127" s="112"/>
      <c r="I127" s="112"/>
    </row>
    <row r="128" spans="1:9" ht="15">
      <c r="A128" s="116">
        <v>31</v>
      </c>
      <c r="B128" s="19" t="s">
        <v>305</v>
      </c>
      <c r="C128" s="111" t="s">
        <v>306</v>
      </c>
      <c r="D128" s="110">
        <f t="shared" si="3"/>
        <v>0</v>
      </c>
      <c r="E128" s="112"/>
      <c r="F128" s="112"/>
      <c r="G128" s="112"/>
      <c r="H128" s="112"/>
      <c r="I128" s="112"/>
    </row>
    <row r="129" spans="1:9" ht="15">
      <c r="A129" s="116">
        <v>32</v>
      </c>
      <c r="B129" s="19" t="s">
        <v>307</v>
      </c>
      <c r="C129" s="111" t="s">
        <v>308</v>
      </c>
      <c r="D129" s="110">
        <f t="shared" si="3"/>
        <v>0</v>
      </c>
      <c r="E129" s="112"/>
      <c r="F129" s="112"/>
      <c r="G129" s="112"/>
      <c r="H129" s="112"/>
      <c r="I129" s="112"/>
    </row>
    <row r="130" spans="1:9" ht="15">
      <c r="A130" s="116">
        <v>33</v>
      </c>
      <c r="B130" s="25" t="s">
        <v>309</v>
      </c>
      <c r="C130" s="109" t="s">
        <v>310</v>
      </c>
      <c r="D130" s="110">
        <f t="shared" si="3"/>
        <v>0</v>
      </c>
      <c r="E130" s="110">
        <f>SUM(E123:E129)</f>
        <v>0</v>
      </c>
      <c r="F130" s="110">
        <f>SUM(F123:F129)</f>
        <v>0</v>
      </c>
      <c r="G130" s="110">
        <f>SUM(G123:G129)</f>
        <v>0</v>
      </c>
      <c r="H130" s="110">
        <f>SUM(H123:H129)</f>
        <v>0</v>
      </c>
      <c r="I130" s="110">
        <f>SUM(I123:I129)</f>
        <v>0</v>
      </c>
    </row>
    <row r="131" spans="1:9" ht="15">
      <c r="A131" s="116">
        <v>34</v>
      </c>
      <c r="B131" s="26" t="s">
        <v>311</v>
      </c>
      <c r="C131" s="111" t="s">
        <v>312</v>
      </c>
      <c r="D131" s="110">
        <f t="shared" si="3"/>
        <v>4791</v>
      </c>
      <c r="E131" s="112">
        <v>4791</v>
      </c>
      <c r="F131" s="112"/>
      <c r="G131" s="112"/>
      <c r="H131" s="112"/>
      <c r="I131" s="112"/>
    </row>
    <row r="132" spans="1:9" ht="15">
      <c r="A132" s="116">
        <v>35</v>
      </c>
      <c r="B132" s="26" t="s">
        <v>313</v>
      </c>
      <c r="C132" s="111" t="s">
        <v>314</v>
      </c>
      <c r="D132" s="110">
        <f t="shared" si="3"/>
        <v>0</v>
      </c>
      <c r="E132" s="112"/>
      <c r="F132" s="112"/>
      <c r="G132" s="112"/>
      <c r="H132" s="112"/>
      <c r="I132" s="112"/>
    </row>
    <row r="133" spans="1:9" ht="15">
      <c r="A133" s="116">
        <v>36</v>
      </c>
      <c r="B133" s="26" t="s">
        <v>315</v>
      </c>
      <c r="C133" s="111" t="s">
        <v>316</v>
      </c>
      <c r="D133" s="110">
        <f t="shared" si="3"/>
        <v>0</v>
      </c>
      <c r="E133" s="112"/>
      <c r="F133" s="112"/>
      <c r="G133" s="112"/>
      <c r="H133" s="112"/>
      <c r="I133" s="112"/>
    </row>
    <row r="134" spans="1:9" ht="15">
      <c r="A134" s="116">
        <v>37</v>
      </c>
      <c r="B134" s="26" t="s">
        <v>317</v>
      </c>
      <c r="C134" s="111" t="s">
        <v>318</v>
      </c>
      <c r="D134" s="110">
        <f t="shared" si="3"/>
        <v>1294</v>
      </c>
      <c r="E134" s="112">
        <v>1294</v>
      </c>
      <c r="F134" s="112"/>
      <c r="G134" s="112"/>
      <c r="H134" s="112"/>
      <c r="I134" s="112"/>
    </row>
    <row r="135" spans="1:9" ht="15">
      <c r="A135" s="116">
        <v>38</v>
      </c>
      <c r="B135" s="29" t="s">
        <v>319</v>
      </c>
      <c r="C135" s="109" t="s">
        <v>320</v>
      </c>
      <c r="D135" s="110">
        <f t="shared" si="3"/>
        <v>6085</v>
      </c>
      <c r="E135" s="110">
        <f>SUM(E131:E134)</f>
        <v>6085</v>
      </c>
      <c r="F135" s="110">
        <f>SUM(F131:F134)</f>
        <v>0</v>
      </c>
      <c r="G135" s="110">
        <f>SUM(G131:G134)</f>
        <v>0</v>
      </c>
      <c r="H135" s="110">
        <f>SUM(H131:H134)</f>
        <v>0</v>
      </c>
      <c r="I135" s="110">
        <f>SUM(I131:I134)</f>
        <v>0</v>
      </c>
    </row>
    <row r="136" spans="1:9" ht="25.5">
      <c r="A136" s="116">
        <v>39</v>
      </c>
      <c r="B136" s="26" t="s">
        <v>321</v>
      </c>
      <c r="C136" s="111" t="s">
        <v>322</v>
      </c>
      <c r="D136" s="110">
        <f aca="true" t="shared" si="4" ref="D136:D157">SUM(E136:I136)</f>
        <v>0</v>
      </c>
      <c r="E136" s="112"/>
      <c r="F136" s="112"/>
      <c r="G136" s="112"/>
      <c r="H136" s="112"/>
      <c r="I136" s="112"/>
    </row>
    <row r="137" spans="1:9" ht="25.5">
      <c r="A137" s="116">
        <v>40</v>
      </c>
      <c r="B137" s="26" t="s">
        <v>323</v>
      </c>
      <c r="C137" s="111" t="s">
        <v>324</v>
      </c>
      <c r="D137" s="110">
        <f t="shared" si="4"/>
        <v>0</v>
      </c>
      <c r="E137" s="112"/>
      <c r="F137" s="112"/>
      <c r="G137" s="112"/>
      <c r="H137" s="112"/>
      <c r="I137" s="112"/>
    </row>
    <row r="138" spans="1:9" ht="25.5">
      <c r="A138" s="116">
        <v>41</v>
      </c>
      <c r="B138" s="26" t="s">
        <v>325</v>
      </c>
      <c r="C138" s="111" t="s">
        <v>326</v>
      </c>
      <c r="D138" s="110">
        <f t="shared" si="4"/>
        <v>0</v>
      </c>
      <c r="E138" s="112"/>
      <c r="F138" s="112"/>
      <c r="G138" s="112"/>
      <c r="H138" s="112"/>
      <c r="I138" s="112"/>
    </row>
    <row r="139" spans="1:9" ht="15">
      <c r="A139" s="116">
        <v>42</v>
      </c>
      <c r="B139" s="26" t="s">
        <v>327</v>
      </c>
      <c r="C139" s="111" t="s">
        <v>328</v>
      </c>
      <c r="D139" s="110">
        <f t="shared" si="4"/>
        <v>0</v>
      </c>
      <c r="E139" s="112"/>
      <c r="F139" s="112"/>
      <c r="G139" s="112"/>
      <c r="H139" s="112"/>
      <c r="I139" s="112"/>
    </row>
    <row r="140" spans="1:9" ht="25.5">
      <c r="A140" s="116">
        <v>43</v>
      </c>
      <c r="B140" s="26" t="s">
        <v>329</v>
      </c>
      <c r="C140" s="111" t="s">
        <v>330</v>
      </c>
      <c r="D140" s="110">
        <f t="shared" si="4"/>
        <v>0</v>
      </c>
      <c r="E140" s="112"/>
      <c r="F140" s="112"/>
      <c r="G140" s="112"/>
      <c r="H140" s="112"/>
      <c r="I140" s="112"/>
    </row>
    <row r="141" spans="1:9" ht="25.5">
      <c r="A141" s="116">
        <v>44</v>
      </c>
      <c r="B141" s="26" t="s">
        <v>331</v>
      </c>
      <c r="C141" s="111" t="s">
        <v>332</v>
      </c>
      <c r="D141" s="110">
        <f t="shared" si="4"/>
        <v>0</v>
      </c>
      <c r="E141" s="112"/>
      <c r="F141" s="112"/>
      <c r="G141" s="112"/>
      <c r="H141" s="112"/>
      <c r="I141" s="112"/>
    </row>
    <row r="142" spans="1:9" ht="15">
      <c r="A142" s="116">
        <v>45</v>
      </c>
      <c r="B142" s="26" t="s">
        <v>333</v>
      </c>
      <c r="C142" s="111" t="s">
        <v>334</v>
      </c>
      <c r="D142" s="110">
        <f t="shared" si="4"/>
        <v>0</v>
      </c>
      <c r="E142" s="112"/>
      <c r="F142" s="112"/>
      <c r="G142" s="112"/>
      <c r="H142" s="112"/>
      <c r="I142" s="112"/>
    </row>
    <row r="143" spans="1:9" ht="15">
      <c r="A143" s="116">
        <v>46</v>
      </c>
      <c r="B143" s="26" t="s">
        <v>335</v>
      </c>
      <c r="C143" s="111" t="s">
        <v>336</v>
      </c>
      <c r="D143" s="110">
        <f t="shared" si="4"/>
        <v>0</v>
      </c>
      <c r="E143" s="112"/>
      <c r="F143" s="112"/>
      <c r="G143" s="112"/>
      <c r="H143" s="112"/>
      <c r="I143" s="112"/>
    </row>
    <row r="144" spans="1:9" ht="15.75" thickBot="1">
      <c r="A144" s="116">
        <v>47</v>
      </c>
      <c r="B144" s="119" t="s">
        <v>337</v>
      </c>
      <c r="C144" s="120" t="s">
        <v>338</v>
      </c>
      <c r="D144" s="110">
        <f t="shared" si="4"/>
        <v>0</v>
      </c>
      <c r="E144" s="121">
        <f>SUM(E136:E143)</f>
        <v>0</v>
      </c>
      <c r="F144" s="121">
        <f>SUM(F136:F143)</f>
        <v>0</v>
      </c>
      <c r="G144" s="121">
        <f>SUM(G136:G143)</f>
        <v>0</v>
      </c>
      <c r="H144" s="121">
        <f>SUM(H136:H143)</f>
        <v>0</v>
      </c>
      <c r="I144" s="121">
        <f>SUM(I136:I143)</f>
        <v>0</v>
      </c>
    </row>
    <row r="145" spans="1:9" ht="15.75" thickBot="1">
      <c r="A145" s="116">
        <v>48</v>
      </c>
      <c r="B145" s="122" t="s">
        <v>339</v>
      </c>
      <c r="C145" s="123" t="s">
        <v>340</v>
      </c>
      <c r="D145" s="110">
        <f t="shared" si="4"/>
        <v>30052</v>
      </c>
      <c r="E145" s="124">
        <f>E90+E91+E92+E101+E122+E130+E135+E144</f>
        <v>19310</v>
      </c>
      <c r="F145" s="124">
        <f>F90+F91+F92+F101+F122+F130+F135+F144</f>
        <v>0</v>
      </c>
      <c r="G145" s="124">
        <f>G90+G91+G92+G101+G122+G130+G135+G144</f>
        <v>9442</v>
      </c>
      <c r="H145" s="124">
        <f>H90+H91+H92+H101+H122+H130+H135+H144</f>
        <v>0</v>
      </c>
      <c r="I145" s="124">
        <f>I90+I91+I92+I101+I122+I130+I135+I144</f>
        <v>1300</v>
      </c>
    </row>
    <row r="146" spans="1:9" ht="15">
      <c r="A146" s="116">
        <v>49</v>
      </c>
      <c r="B146" s="39" t="s">
        <v>341</v>
      </c>
      <c r="C146" s="40" t="s">
        <v>342</v>
      </c>
      <c r="D146" s="110">
        <f t="shared" si="4"/>
        <v>0</v>
      </c>
      <c r="E146" s="125"/>
      <c r="F146" s="125"/>
      <c r="G146" s="125"/>
      <c r="H146" s="125"/>
      <c r="I146" s="125"/>
    </row>
    <row r="147" spans="1:9" ht="15">
      <c r="A147" s="116">
        <v>50</v>
      </c>
      <c r="B147" s="41" t="s">
        <v>343</v>
      </c>
      <c r="C147" s="42" t="s">
        <v>344</v>
      </c>
      <c r="D147" s="110">
        <f t="shared" si="4"/>
        <v>0</v>
      </c>
      <c r="E147" s="126"/>
      <c r="F147" s="126"/>
      <c r="G147" s="126"/>
      <c r="H147" s="126"/>
      <c r="I147" s="126"/>
    </row>
    <row r="148" spans="1:9" ht="15">
      <c r="A148" s="116">
        <v>51</v>
      </c>
      <c r="B148" s="43" t="s">
        <v>345</v>
      </c>
      <c r="C148" s="40" t="s">
        <v>346</v>
      </c>
      <c r="D148" s="110">
        <f t="shared" si="4"/>
        <v>0</v>
      </c>
      <c r="E148" s="126"/>
      <c r="F148" s="126"/>
      <c r="G148" s="126"/>
      <c r="H148" s="126"/>
      <c r="I148" s="126"/>
    </row>
    <row r="149" spans="1:9" ht="15">
      <c r="A149" s="116">
        <v>52</v>
      </c>
      <c r="B149" s="43" t="s">
        <v>347</v>
      </c>
      <c r="C149" s="42" t="s">
        <v>348</v>
      </c>
      <c r="D149" s="110">
        <f t="shared" si="4"/>
        <v>0</v>
      </c>
      <c r="E149" s="126"/>
      <c r="F149" s="126"/>
      <c r="G149" s="126"/>
      <c r="H149" s="126"/>
      <c r="I149" s="126"/>
    </row>
    <row r="150" spans="1:9" ht="15">
      <c r="A150" s="116">
        <v>53</v>
      </c>
      <c r="B150" s="43" t="s">
        <v>349</v>
      </c>
      <c r="C150" s="40" t="s">
        <v>350</v>
      </c>
      <c r="D150" s="110">
        <f t="shared" si="4"/>
        <v>8869</v>
      </c>
      <c r="E150" s="126">
        <v>8869</v>
      </c>
      <c r="F150" s="126"/>
      <c r="G150" s="126"/>
      <c r="H150" s="126"/>
      <c r="I150" s="126"/>
    </row>
    <row r="151" spans="1:9" ht="15">
      <c r="A151" s="116">
        <v>54</v>
      </c>
      <c r="B151" s="43" t="s">
        <v>351</v>
      </c>
      <c r="C151" s="42" t="s">
        <v>352</v>
      </c>
      <c r="D151" s="110">
        <f t="shared" si="4"/>
        <v>0</v>
      </c>
      <c r="E151" s="126"/>
      <c r="F151" s="126"/>
      <c r="G151" s="126"/>
      <c r="H151" s="126"/>
      <c r="I151" s="126"/>
    </row>
    <row r="152" spans="1:9" ht="15">
      <c r="A152" s="116">
        <v>55</v>
      </c>
      <c r="B152" s="43" t="s">
        <v>353</v>
      </c>
      <c r="C152" s="40" t="s">
        <v>354</v>
      </c>
      <c r="D152" s="110">
        <f t="shared" si="4"/>
        <v>0</v>
      </c>
      <c r="E152" s="126"/>
      <c r="F152" s="126"/>
      <c r="G152" s="126"/>
      <c r="H152" s="126"/>
      <c r="I152" s="126"/>
    </row>
    <row r="153" spans="1:9" ht="15">
      <c r="A153" s="116">
        <v>56</v>
      </c>
      <c r="B153" s="43" t="s">
        <v>355</v>
      </c>
      <c r="C153" s="42" t="s">
        <v>356</v>
      </c>
      <c r="D153" s="110">
        <f t="shared" si="4"/>
        <v>0</v>
      </c>
      <c r="E153" s="126"/>
      <c r="F153" s="126"/>
      <c r="G153" s="126"/>
      <c r="H153" s="126"/>
      <c r="I153" s="126"/>
    </row>
    <row r="154" spans="1:9" ht="15">
      <c r="A154" s="116">
        <v>57</v>
      </c>
      <c r="B154" s="41" t="s">
        <v>357</v>
      </c>
      <c r="C154" s="42" t="s">
        <v>358</v>
      </c>
      <c r="D154" s="110">
        <f t="shared" si="4"/>
        <v>8869</v>
      </c>
      <c r="E154" s="127">
        <f>SUM(E146:E153)</f>
        <v>8869</v>
      </c>
      <c r="F154" s="127">
        <f>SUM(F146:F153)</f>
        <v>0</v>
      </c>
      <c r="G154" s="127">
        <f>SUM(G146:G153)</f>
        <v>0</v>
      </c>
      <c r="H154" s="127">
        <f>SUM(H146:H153)</f>
        <v>0</v>
      </c>
      <c r="I154" s="127">
        <f>SUM(I146:I153)</f>
        <v>0</v>
      </c>
    </row>
    <row r="155" spans="1:9" ht="15">
      <c r="A155" s="116">
        <v>58</v>
      </c>
      <c r="B155" s="41" t="s">
        <v>359</v>
      </c>
      <c r="C155" s="42" t="s">
        <v>360</v>
      </c>
      <c r="D155" s="110">
        <f t="shared" si="4"/>
        <v>0</v>
      </c>
      <c r="E155" s="126"/>
      <c r="F155" s="126"/>
      <c r="G155" s="126"/>
      <c r="H155" s="126"/>
      <c r="I155" s="126"/>
    </row>
    <row r="156" spans="1:9" ht="15.75" thickBot="1">
      <c r="A156" s="116">
        <v>59</v>
      </c>
      <c r="B156" s="128" t="s">
        <v>361</v>
      </c>
      <c r="C156" s="129" t="s">
        <v>362</v>
      </c>
      <c r="D156" s="110">
        <f t="shared" si="4"/>
        <v>8869</v>
      </c>
      <c r="E156" s="130">
        <f>SUM(E154:E155)</f>
        <v>8869</v>
      </c>
      <c r="F156" s="130">
        <f>SUM(F154:F155)</f>
        <v>0</v>
      </c>
      <c r="G156" s="130">
        <f>SUM(G154:G155)</f>
        <v>0</v>
      </c>
      <c r="H156" s="130">
        <f>SUM(H154:H155)</f>
        <v>0</v>
      </c>
      <c r="I156" s="130">
        <f>SUM(I154:I155)</f>
        <v>0</v>
      </c>
    </row>
    <row r="157" spans="1:9" ht="15.75" thickBot="1">
      <c r="A157" s="280">
        <v>60</v>
      </c>
      <c r="B157" s="279" t="s">
        <v>363</v>
      </c>
      <c r="C157" s="278"/>
      <c r="D157" s="277">
        <f t="shared" si="4"/>
        <v>38921</v>
      </c>
      <c r="E157" s="276">
        <f>E145+E156</f>
        <v>28179</v>
      </c>
      <c r="F157" s="276">
        <f>F145+F156</f>
        <v>0</v>
      </c>
      <c r="G157" s="276">
        <f>G145+G156</f>
        <v>9442</v>
      </c>
      <c r="H157" s="276">
        <f>H145+H156</f>
        <v>0</v>
      </c>
      <c r="I157" s="276">
        <f>I145+I156</f>
        <v>1300</v>
      </c>
    </row>
    <row r="158" ht="15.75" thickTop="1"/>
  </sheetData>
  <sheetProtection/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7.421875" style="0" customWidth="1"/>
    <col min="4" max="4" width="13.8515625" style="0" customWidth="1"/>
    <col min="5" max="5" width="11.57421875" style="0" customWidth="1"/>
    <col min="6" max="6" width="10.140625" style="0" customWidth="1"/>
    <col min="7" max="9" width="11.28125" style="0" customWidth="1"/>
  </cols>
  <sheetData>
    <row r="1" spans="2:4" ht="15.75">
      <c r="B1" s="1" t="s">
        <v>0</v>
      </c>
      <c r="D1" s="105" t="s">
        <v>579</v>
      </c>
    </row>
    <row r="2" spans="2:9" ht="18.75">
      <c r="B2" s="3" t="s">
        <v>1</v>
      </c>
      <c r="C2" s="4"/>
      <c r="D2" s="410" t="s">
        <v>673</v>
      </c>
      <c r="E2" s="5"/>
      <c r="F2" s="5"/>
      <c r="G2" s="5"/>
      <c r="H2" s="5"/>
      <c r="I2" s="5"/>
    </row>
    <row r="3" spans="2:4" ht="18.75">
      <c r="B3" s="6" t="s">
        <v>2</v>
      </c>
      <c r="D3" s="106" t="s">
        <v>3</v>
      </c>
    </row>
    <row r="4" spans="2:4" ht="18.75">
      <c r="B4" s="8" t="s">
        <v>576</v>
      </c>
      <c r="D4" s="106"/>
    </row>
    <row r="5" spans="2:9" ht="15">
      <c r="B5" s="9"/>
      <c r="C5" s="9"/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</row>
    <row r="6" spans="1:9" ht="15" customHeight="1">
      <c r="A6" s="10" t="s">
        <v>11</v>
      </c>
      <c r="B6" s="11" t="s">
        <v>12</v>
      </c>
      <c r="C6" s="12" t="s">
        <v>13</v>
      </c>
      <c r="D6" s="13" t="s">
        <v>14</v>
      </c>
      <c r="E6" s="13" t="s">
        <v>14</v>
      </c>
      <c r="F6" s="13" t="s">
        <v>14</v>
      </c>
      <c r="G6" s="13" t="s">
        <v>14</v>
      </c>
      <c r="H6" s="13" t="s">
        <v>14</v>
      </c>
      <c r="I6" s="13" t="s">
        <v>14</v>
      </c>
    </row>
    <row r="7" spans="1:9" ht="15">
      <c r="A7" s="14" t="s">
        <v>15</v>
      </c>
      <c r="B7" s="15" t="s">
        <v>16</v>
      </c>
      <c r="C7" s="15" t="s">
        <v>17</v>
      </c>
      <c r="D7" s="16" t="s">
        <v>18</v>
      </c>
      <c r="E7" s="16" t="s">
        <v>18</v>
      </c>
      <c r="F7" s="16" t="s">
        <v>18</v>
      </c>
      <c r="G7" s="16" t="s">
        <v>18</v>
      </c>
      <c r="H7" s="16" t="s">
        <v>18</v>
      </c>
      <c r="I7" s="16"/>
    </row>
    <row r="8" spans="1:9" ht="15" customHeight="1">
      <c r="A8" s="17" t="s">
        <v>19</v>
      </c>
      <c r="B8" s="18" t="s">
        <v>20</v>
      </c>
      <c r="C8" s="19" t="s">
        <v>21</v>
      </c>
      <c r="D8" s="20">
        <f aca="true" t="shared" si="0" ref="D8:D39">SUM(E8:I8)</f>
        <v>27033</v>
      </c>
      <c r="E8" s="21">
        <v>27033</v>
      </c>
      <c r="F8" s="21"/>
      <c r="G8" s="21"/>
      <c r="H8" s="21"/>
      <c r="I8" s="21"/>
    </row>
    <row r="9" spans="1:9" ht="15" customHeight="1">
      <c r="A9" s="17" t="s">
        <v>22</v>
      </c>
      <c r="B9" s="22" t="s">
        <v>23</v>
      </c>
      <c r="C9" s="19" t="s">
        <v>24</v>
      </c>
      <c r="D9" s="20">
        <f t="shared" si="0"/>
        <v>0</v>
      </c>
      <c r="E9" s="21"/>
      <c r="F9" s="21"/>
      <c r="G9" s="21"/>
      <c r="H9" s="21"/>
      <c r="I9" s="21"/>
    </row>
    <row r="10" spans="1:9" ht="15" customHeight="1">
      <c r="A10" s="17" t="s">
        <v>25</v>
      </c>
      <c r="B10" s="22" t="s">
        <v>26</v>
      </c>
      <c r="C10" s="19" t="s">
        <v>27</v>
      </c>
      <c r="D10" s="20">
        <f t="shared" si="0"/>
        <v>0</v>
      </c>
      <c r="E10" s="21"/>
      <c r="F10" s="21"/>
      <c r="G10" s="21"/>
      <c r="H10" s="21"/>
      <c r="I10" s="21"/>
    </row>
    <row r="11" spans="1:9" ht="15" customHeight="1">
      <c r="A11" s="17" t="s">
        <v>28</v>
      </c>
      <c r="B11" s="22" t="s">
        <v>29</v>
      </c>
      <c r="C11" s="19" t="s">
        <v>30</v>
      </c>
      <c r="D11" s="20">
        <f t="shared" si="0"/>
        <v>0</v>
      </c>
      <c r="E11" s="21"/>
      <c r="F11" s="21"/>
      <c r="G11" s="21"/>
      <c r="H11" s="21"/>
      <c r="I11" s="21"/>
    </row>
    <row r="12" spans="1:9" ht="15" customHeight="1">
      <c r="A12" s="17" t="s">
        <v>31</v>
      </c>
      <c r="B12" s="22" t="s">
        <v>32</v>
      </c>
      <c r="C12" s="19" t="s">
        <v>33</v>
      </c>
      <c r="D12" s="20">
        <f t="shared" si="0"/>
        <v>0</v>
      </c>
      <c r="E12" s="21"/>
      <c r="F12" s="21"/>
      <c r="G12" s="21"/>
      <c r="H12" s="21"/>
      <c r="I12" s="21"/>
    </row>
    <row r="13" spans="1:9" ht="15" customHeight="1">
      <c r="A13" s="17" t="s">
        <v>34</v>
      </c>
      <c r="B13" s="22" t="s">
        <v>35</v>
      </c>
      <c r="C13" s="19" t="s">
        <v>36</v>
      </c>
      <c r="D13" s="20">
        <f t="shared" si="0"/>
        <v>0</v>
      </c>
      <c r="E13" s="21"/>
      <c r="F13" s="21"/>
      <c r="G13" s="21"/>
      <c r="H13" s="21"/>
      <c r="I13" s="21"/>
    </row>
    <row r="14" spans="1:9" ht="15" customHeight="1">
      <c r="A14" s="23" t="s">
        <v>37</v>
      </c>
      <c r="B14" s="24" t="s">
        <v>38</v>
      </c>
      <c r="C14" s="25" t="s">
        <v>39</v>
      </c>
      <c r="D14" s="20">
        <f t="shared" si="0"/>
        <v>27033</v>
      </c>
      <c r="E14" s="20">
        <f>SUM(E8:E13)</f>
        <v>27033</v>
      </c>
      <c r="F14" s="20">
        <f>SUM(F8:F13)</f>
        <v>0</v>
      </c>
      <c r="G14" s="20">
        <f>SUM(G8:G13)</f>
        <v>0</v>
      </c>
      <c r="H14" s="20">
        <f>SUM(H8:H13)</f>
        <v>0</v>
      </c>
      <c r="I14" s="20">
        <f>SUM(I8:I13)</f>
        <v>0</v>
      </c>
    </row>
    <row r="15" spans="1:9" ht="15" customHeight="1">
      <c r="A15" s="17" t="s">
        <v>40</v>
      </c>
      <c r="B15" s="22" t="s">
        <v>41</v>
      </c>
      <c r="C15" s="19" t="s">
        <v>42</v>
      </c>
      <c r="D15" s="20">
        <f t="shared" si="0"/>
        <v>0</v>
      </c>
      <c r="E15" s="21"/>
      <c r="F15" s="21"/>
      <c r="G15" s="21"/>
      <c r="H15" s="21"/>
      <c r="I15" s="21"/>
    </row>
    <row r="16" spans="1:9" ht="15" customHeight="1">
      <c r="A16" s="17" t="s">
        <v>43</v>
      </c>
      <c r="B16" s="22" t="s">
        <v>44</v>
      </c>
      <c r="C16" s="19" t="s">
        <v>45</v>
      </c>
      <c r="D16" s="20">
        <f t="shared" si="0"/>
        <v>0</v>
      </c>
      <c r="E16" s="21"/>
      <c r="F16" s="21"/>
      <c r="G16" s="21"/>
      <c r="H16" s="21"/>
      <c r="I16" s="21"/>
    </row>
    <row r="17" spans="1:9" ht="15" customHeight="1">
      <c r="A17" s="17" t="s">
        <v>46</v>
      </c>
      <c r="B17" s="22" t="s">
        <v>47</v>
      </c>
      <c r="C17" s="19" t="s">
        <v>48</v>
      </c>
      <c r="D17" s="20">
        <f t="shared" si="0"/>
        <v>0</v>
      </c>
      <c r="E17" s="21"/>
      <c r="F17" s="21"/>
      <c r="G17" s="21"/>
      <c r="H17" s="21"/>
      <c r="I17" s="21"/>
    </row>
    <row r="18" spans="1:9" ht="15" customHeight="1">
      <c r="A18" s="17" t="s">
        <v>49</v>
      </c>
      <c r="B18" s="22" t="s">
        <v>50</v>
      </c>
      <c r="C18" s="19" t="s">
        <v>51</v>
      </c>
      <c r="D18" s="20">
        <f t="shared" si="0"/>
        <v>0</v>
      </c>
      <c r="E18" s="21"/>
      <c r="F18" s="21"/>
      <c r="G18" s="21"/>
      <c r="H18" s="21"/>
      <c r="I18" s="21"/>
    </row>
    <row r="19" spans="1:9" ht="15" customHeight="1">
      <c r="A19" s="17" t="s">
        <v>52</v>
      </c>
      <c r="B19" s="22" t="s">
        <v>53</v>
      </c>
      <c r="C19" s="19" t="s">
        <v>54</v>
      </c>
      <c r="D19" s="20">
        <f t="shared" si="0"/>
        <v>0</v>
      </c>
      <c r="E19" s="20">
        <f>SUM(E20:E26)</f>
        <v>0</v>
      </c>
      <c r="F19" s="20">
        <f>SUM(F20:F26)</f>
        <v>0</v>
      </c>
      <c r="G19" s="20">
        <f>SUM(G20:G26)</f>
        <v>0</v>
      </c>
      <c r="H19" s="20">
        <f>SUM(H20:H26)</f>
        <v>0</v>
      </c>
      <c r="I19" s="20">
        <f>SUM(I20:I26)</f>
        <v>0</v>
      </c>
    </row>
    <row r="20" spans="1:9" ht="15" customHeight="1">
      <c r="A20" s="17"/>
      <c r="B20" s="22" t="s">
        <v>55</v>
      </c>
      <c r="C20" s="19" t="s">
        <v>56</v>
      </c>
      <c r="D20" s="20">
        <f t="shared" si="0"/>
        <v>0</v>
      </c>
      <c r="E20" s="21"/>
      <c r="F20" s="21"/>
      <c r="G20" s="21"/>
      <c r="H20" s="21"/>
      <c r="I20" s="21"/>
    </row>
    <row r="21" spans="1:9" ht="15" customHeight="1">
      <c r="A21" s="17"/>
      <c r="B21" s="22" t="s">
        <v>57</v>
      </c>
      <c r="C21" s="19" t="s">
        <v>58</v>
      </c>
      <c r="D21" s="20">
        <f t="shared" si="0"/>
        <v>0</v>
      </c>
      <c r="E21" s="21"/>
      <c r="F21" s="21"/>
      <c r="G21" s="21"/>
      <c r="H21" s="21"/>
      <c r="I21" s="21"/>
    </row>
    <row r="22" spans="1:9" ht="15" customHeight="1">
      <c r="A22" s="17"/>
      <c r="B22" s="22" t="s">
        <v>59</v>
      </c>
      <c r="C22" s="19" t="s">
        <v>60</v>
      </c>
      <c r="D22" s="20">
        <f t="shared" si="0"/>
        <v>0</v>
      </c>
      <c r="E22" s="21"/>
      <c r="F22" s="21"/>
      <c r="G22" s="21"/>
      <c r="H22" s="21"/>
      <c r="I22" s="21"/>
    </row>
    <row r="23" spans="1:9" ht="15" customHeight="1">
      <c r="A23" s="17"/>
      <c r="B23" s="22" t="s">
        <v>61</v>
      </c>
      <c r="C23" s="19" t="s">
        <v>62</v>
      </c>
      <c r="D23" s="20">
        <f t="shared" si="0"/>
        <v>0</v>
      </c>
      <c r="E23" s="21"/>
      <c r="F23" s="21"/>
      <c r="G23" s="21"/>
      <c r="H23" s="21"/>
      <c r="I23" s="21"/>
    </row>
    <row r="24" spans="1:9" ht="15" customHeight="1">
      <c r="A24" s="17"/>
      <c r="B24" s="22" t="s">
        <v>63</v>
      </c>
      <c r="C24" s="19" t="s">
        <v>64</v>
      </c>
      <c r="D24" s="20">
        <f t="shared" si="0"/>
        <v>0</v>
      </c>
      <c r="E24" s="21"/>
      <c r="F24" s="21"/>
      <c r="G24" s="21"/>
      <c r="H24" s="21"/>
      <c r="I24" s="21"/>
    </row>
    <row r="25" spans="1:9" ht="15" customHeight="1">
      <c r="A25" s="17"/>
      <c r="B25" s="22" t="s">
        <v>65</v>
      </c>
      <c r="C25" s="19" t="s">
        <v>66</v>
      </c>
      <c r="D25" s="20">
        <f t="shared" si="0"/>
        <v>0</v>
      </c>
      <c r="E25" s="21"/>
      <c r="F25" s="21"/>
      <c r="G25" s="21"/>
      <c r="H25" s="21"/>
      <c r="I25" s="21"/>
    </row>
    <row r="26" spans="1:9" ht="15" customHeight="1">
      <c r="A26" s="17"/>
      <c r="B26" s="22" t="s">
        <v>67</v>
      </c>
      <c r="C26" s="19" t="s">
        <v>68</v>
      </c>
      <c r="D26" s="20">
        <f t="shared" si="0"/>
        <v>0</v>
      </c>
      <c r="E26" s="21"/>
      <c r="F26" s="21"/>
      <c r="G26" s="21"/>
      <c r="H26" s="21"/>
      <c r="I26" s="21"/>
    </row>
    <row r="27" spans="1:9" ht="15" customHeight="1">
      <c r="A27" s="23" t="s">
        <v>69</v>
      </c>
      <c r="B27" s="24" t="s">
        <v>70</v>
      </c>
      <c r="C27" s="25" t="s">
        <v>71</v>
      </c>
      <c r="D27" s="20">
        <f t="shared" si="0"/>
        <v>27033</v>
      </c>
      <c r="E27" s="20">
        <f>SUM(E14:E19)</f>
        <v>27033</v>
      </c>
      <c r="F27" s="20">
        <f>SUM(F14:F19)</f>
        <v>0</v>
      </c>
      <c r="G27" s="20">
        <f>SUM(G14:G19)</f>
        <v>0</v>
      </c>
      <c r="H27" s="20">
        <f>SUM(H14:H19)</f>
        <v>0</v>
      </c>
      <c r="I27" s="20">
        <f>SUM(I14:I19)</f>
        <v>0</v>
      </c>
    </row>
    <row r="28" spans="1:9" ht="15" customHeight="1">
      <c r="A28" s="17" t="s">
        <v>72</v>
      </c>
      <c r="B28" s="22" t="s">
        <v>73</v>
      </c>
      <c r="C28" s="19" t="s">
        <v>74</v>
      </c>
      <c r="D28" s="20">
        <f t="shared" si="0"/>
        <v>0</v>
      </c>
      <c r="E28" s="21"/>
      <c r="F28" s="21"/>
      <c r="G28" s="21"/>
      <c r="H28" s="21"/>
      <c r="I28" s="21"/>
    </row>
    <row r="29" spans="1:9" ht="15" customHeight="1">
      <c r="A29" s="17" t="s">
        <v>75</v>
      </c>
      <c r="B29" s="22" t="s">
        <v>76</v>
      </c>
      <c r="C29" s="19" t="s">
        <v>77</v>
      </c>
      <c r="D29" s="20">
        <f t="shared" si="0"/>
        <v>0</v>
      </c>
      <c r="E29" s="21"/>
      <c r="F29" s="21"/>
      <c r="G29" s="21"/>
      <c r="H29" s="21"/>
      <c r="I29" s="21"/>
    </row>
    <row r="30" spans="1:9" ht="15" customHeight="1">
      <c r="A30" s="17" t="s">
        <v>78</v>
      </c>
      <c r="B30" s="22" t="s">
        <v>79</v>
      </c>
      <c r="C30" s="19" t="s">
        <v>80</v>
      </c>
      <c r="D30" s="20">
        <f t="shared" si="0"/>
        <v>0</v>
      </c>
      <c r="E30" s="21"/>
      <c r="F30" s="21"/>
      <c r="G30" s="21"/>
      <c r="H30" s="21"/>
      <c r="I30" s="21"/>
    </row>
    <row r="31" spans="1:9" ht="15" customHeight="1">
      <c r="A31" s="17" t="s">
        <v>81</v>
      </c>
      <c r="B31" s="22" t="s">
        <v>82</v>
      </c>
      <c r="C31" s="19" t="s">
        <v>83</v>
      </c>
      <c r="D31" s="20">
        <f t="shared" si="0"/>
        <v>0</v>
      </c>
      <c r="E31" s="21"/>
      <c r="F31" s="21"/>
      <c r="G31" s="21"/>
      <c r="H31" s="21"/>
      <c r="I31" s="21"/>
    </row>
    <row r="32" spans="1:9" ht="15" customHeight="1">
      <c r="A32" s="17" t="s">
        <v>84</v>
      </c>
      <c r="B32" s="22" t="s">
        <v>85</v>
      </c>
      <c r="C32" s="19" t="s">
        <v>86</v>
      </c>
      <c r="D32" s="20">
        <f t="shared" si="0"/>
        <v>0</v>
      </c>
      <c r="E32" s="21"/>
      <c r="F32" s="21"/>
      <c r="G32" s="21"/>
      <c r="H32" s="21"/>
      <c r="I32" s="21"/>
    </row>
    <row r="33" spans="1:9" ht="15" customHeight="1">
      <c r="A33" s="23" t="s">
        <v>87</v>
      </c>
      <c r="B33" s="24" t="s">
        <v>88</v>
      </c>
      <c r="C33" s="25" t="s">
        <v>89</v>
      </c>
      <c r="D33" s="20">
        <f t="shared" si="0"/>
        <v>0</v>
      </c>
      <c r="E33" s="20">
        <f>SUM(E28:E32)</f>
        <v>0</v>
      </c>
      <c r="F33" s="20">
        <f>SUM(F28:F32)</f>
        <v>0</v>
      </c>
      <c r="G33" s="20">
        <f>SUM(G28:G32)</f>
        <v>0</v>
      </c>
      <c r="H33" s="20">
        <f>SUM(H28:H32)</f>
        <v>0</v>
      </c>
      <c r="I33" s="20">
        <f>SUM(I28:I32)</f>
        <v>0</v>
      </c>
    </row>
    <row r="34" spans="1:9" ht="15" customHeight="1">
      <c r="A34" s="17" t="s">
        <v>90</v>
      </c>
      <c r="B34" s="22" t="s">
        <v>91</v>
      </c>
      <c r="C34" s="19" t="s">
        <v>92</v>
      </c>
      <c r="D34" s="20">
        <f t="shared" si="0"/>
        <v>0</v>
      </c>
      <c r="E34" s="21"/>
      <c r="F34" s="21"/>
      <c r="G34" s="21"/>
      <c r="H34" s="21"/>
      <c r="I34" s="21"/>
    </row>
    <row r="35" spans="1:9" ht="15" customHeight="1">
      <c r="A35" s="17" t="s">
        <v>93</v>
      </c>
      <c r="B35" s="22" t="s">
        <v>94</v>
      </c>
      <c r="C35" s="19" t="s">
        <v>95</v>
      </c>
      <c r="D35" s="20">
        <f t="shared" si="0"/>
        <v>0</v>
      </c>
      <c r="E35" s="21"/>
      <c r="F35" s="21"/>
      <c r="G35" s="21"/>
      <c r="H35" s="21"/>
      <c r="I35" s="21"/>
    </row>
    <row r="36" spans="1:9" ht="15" customHeight="1">
      <c r="A36" s="23" t="s">
        <v>96</v>
      </c>
      <c r="B36" s="24" t="s">
        <v>97</v>
      </c>
      <c r="C36" s="25" t="s">
        <v>98</v>
      </c>
      <c r="D36" s="20">
        <f t="shared" si="0"/>
        <v>0</v>
      </c>
      <c r="E36" s="20">
        <f>SUM(E34:E35)</f>
        <v>0</v>
      </c>
      <c r="F36" s="20">
        <f>SUM(F34:F35)</f>
        <v>0</v>
      </c>
      <c r="G36" s="20">
        <f>SUM(G34:G35)</f>
        <v>0</v>
      </c>
      <c r="H36" s="20">
        <f>SUM(H34:H35)</f>
        <v>0</v>
      </c>
      <c r="I36" s="20">
        <f>SUM(I34:I35)</f>
        <v>0</v>
      </c>
    </row>
    <row r="37" spans="1:9" ht="15" customHeight="1">
      <c r="A37" s="17" t="s">
        <v>99</v>
      </c>
      <c r="B37" s="22" t="s">
        <v>100</v>
      </c>
      <c r="C37" s="19" t="s">
        <v>101</v>
      </c>
      <c r="D37" s="20">
        <f t="shared" si="0"/>
        <v>0</v>
      </c>
      <c r="E37" s="21"/>
      <c r="F37" s="21"/>
      <c r="G37" s="21"/>
      <c r="H37" s="21"/>
      <c r="I37" s="21"/>
    </row>
    <row r="38" spans="1:9" ht="15" customHeight="1">
      <c r="A38" s="17" t="s">
        <v>102</v>
      </c>
      <c r="B38" s="22" t="s">
        <v>103</v>
      </c>
      <c r="C38" s="19" t="s">
        <v>104</v>
      </c>
      <c r="D38" s="20">
        <f t="shared" si="0"/>
        <v>0</v>
      </c>
      <c r="E38" s="21"/>
      <c r="F38" s="21"/>
      <c r="G38" s="21"/>
      <c r="H38" s="21"/>
      <c r="I38" s="21"/>
    </row>
    <row r="39" spans="1:9" ht="15" customHeight="1">
      <c r="A39" s="17" t="s">
        <v>105</v>
      </c>
      <c r="B39" s="22" t="s">
        <v>106</v>
      </c>
      <c r="C39" s="19" t="s">
        <v>107</v>
      </c>
      <c r="D39" s="20">
        <f t="shared" si="0"/>
        <v>0</v>
      </c>
      <c r="E39" s="21"/>
      <c r="F39" s="21"/>
      <c r="G39" s="21"/>
      <c r="H39" s="21"/>
      <c r="I39" s="21"/>
    </row>
    <row r="40" spans="1:9" ht="15" customHeight="1">
      <c r="A40" s="17" t="s">
        <v>108</v>
      </c>
      <c r="B40" s="22" t="s">
        <v>109</v>
      </c>
      <c r="C40" s="19" t="s">
        <v>110</v>
      </c>
      <c r="D40" s="20">
        <f aca="true" t="shared" si="1" ref="D40:D71">SUM(E40:I40)</f>
        <v>0</v>
      </c>
      <c r="E40" s="21"/>
      <c r="F40" s="21"/>
      <c r="G40" s="21"/>
      <c r="H40" s="21"/>
      <c r="I40" s="21"/>
    </row>
    <row r="41" spans="1:9" ht="15" customHeight="1">
      <c r="A41" s="17" t="s">
        <v>111</v>
      </c>
      <c r="B41" s="22" t="s">
        <v>112</v>
      </c>
      <c r="C41" s="19" t="s">
        <v>113</v>
      </c>
      <c r="D41" s="20">
        <f t="shared" si="1"/>
        <v>0</v>
      </c>
      <c r="E41" s="21"/>
      <c r="F41" s="21"/>
      <c r="G41" s="21"/>
      <c r="H41" s="21"/>
      <c r="I41" s="21"/>
    </row>
    <row r="42" spans="1:9" ht="15" customHeight="1">
      <c r="A42" s="17" t="s">
        <v>114</v>
      </c>
      <c r="B42" s="22" t="s">
        <v>115</v>
      </c>
      <c r="C42" s="19" t="s">
        <v>116</v>
      </c>
      <c r="D42" s="20">
        <f t="shared" si="1"/>
        <v>0</v>
      </c>
      <c r="E42" s="21"/>
      <c r="F42" s="21"/>
      <c r="G42" s="21"/>
      <c r="H42" s="21"/>
      <c r="I42" s="21"/>
    </row>
    <row r="43" spans="1:9" ht="15" customHeight="1">
      <c r="A43" s="17" t="s">
        <v>117</v>
      </c>
      <c r="B43" s="22" t="s">
        <v>118</v>
      </c>
      <c r="C43" s="19" t="s">
        <v>119</v>
      </c>
      <c r="D43" s="20">
        <f t="shared" si="1"/>
        <v>0</v>
      </c>
      <c r="E43" s="21"/>
      <c r="F43" s="21"/>
      <c r="G43" s="21"/>
      <c r="H43" s="21"/>
      <c r="I43" s="21"/>
    </row>
    <row r="44" spans="1:9" ht="15" customHeight="1">
      <c r="A44" s="17" t="s">
        <v>120</v>
      </c>
      <c r="B44" s="22" t="s">
        <v>121</v>
      </c>
      <c r="C44" s="19" t="s">
        <v>122</v>
      </c>
      <c r="D44" s="20">
        <f t="shared" si="1"/>
        <v>0</v>
      </c>
      <c r="E44" s="21"/>
      <c r="F44" s="21"/>
      <c r="G44" s="21"/>
      <c r="H44" s="21"/>
      <c r="I44" s="21"/>
    </row>
    <row r="45" spans="1:9" ht="15" customHeight="1">
      <c r="A45" s="23" t="s">
        <v>123</v>
      </c>
      <c r="B45" s="24" t="s">
        <v>124</v>
      </c>
      <c r="C45" s="25" t="s">
        <v>125</v>
      </c>
      <c r="D45" s="20">
        <f t="shared" si="1"/>
        <v>0</v>
      </c>
      <c r="E45" s="20">
        <f>SUM(E40:E44)</f>
        <v>0</v>
      </c>
      <c r="F45" s="20">
        <f>SUM(F40:F44)</f>
        <v>0</v>
      </c>
      <c r="G45" s="20">
        <f>SUM(G40:G44)</f>
        <v>0</v>
      </c>
      <c r="H45" s="20">
        <f>SUM(H40:H44)</f>
        <v>0</v>
      </c>
      <c r="I45" s="20">
        <f>SUM(I40:I44)</f>
        <v>0</v>
      </c>
    </row>
    <row r="46" spans="1:9" ht="15" customHeight="1">
      <c r="A46" s="17" t="s">
        <v>126</v>
      </c>
      <c r="B46" s="22" t="s">
        <v>127</v>
      </c>
      <c r="C46" s="19" t="s">
        <v>128</v>
      </c>
      <c r="D46" s="20">
        <f t="shared" si="1"/>
        <v>0</v>
      </c>
      <c r="E46" s="21"/>
      <c r="F46" s="21"/>
      <c r="G46" s="21"/>
      <c r="H46" s="21"/>
      <c r="I46" s="21"/>
    </row>
    <row r="47" spans="1:9" ht="15" customHeight="1">
      <c r="A47" s="23" t="s">
        <v>129</v>
      </c>
      <c r="B47" s="24" t="s">
        <v>130</v>
      </c>
      <c r="C47" s="25" t="s">
        <v>131</v>
      </c>
      <c r="D47" s="20">
        <f t="shared" si="1"/>
        <v>0</v>
      </c>
      <c r="E47" s="20">
        <f>E36+E37+E38+E39+E45+E46</f>
        <v>0</v>
      </c>
      <c r="F47" s="20">
        <f>F36+F37+F38+F39+F45+F46</f>
        <v>0</v>
      </c>
      <c r="G47" s="20">
        <f>G36+G37+G38+G39+G45+G46</f>
        <v>0</v>
      </c>
      <c r="H47" s="20">
        <f>H36+H37+H38+H39+H45+H46</f>
        <v>0</v>
      </c>
      <c r="I47" s="20">
        <f>I36+I37+I38+I39+I45+I46</f>
        <v>0</v>
      </c>
    </row>
    <row r="48" spans="1:9" ht="15" customHeight="1">
      <c r="A48" s="17" t="s">
        <v>132</v>
      </c>
      <c r="B48" s="26" t="s">
        <v>133</v>
      </c>
      <c r="C48" s="19" t="s">
        <v>134</v>
      </c>
      <c r="D48" s="20">
        <f t="shared" si="1"/>
        <v>0</v>
      </c>
      <c r="E48" s="21"/>
      <c r="F48" s="21"/>
      <c r="G48" s="21"/>
      <c r="H48" s="21"/>
      <c r="I48" s="21"/>
    </row>
    <row r="49" spans="1:9" ht="15" customHeight="1">
      <c r="A49" s="17" t="s">
        <v>135</v>
      </c>
      <c r="B49" s="26" t="s">
        <v>136</v>
      </c>
      <c r="C49" s="19" t="s">
        <v>137</v>
      </c>
      <c r="D49" s="20">
        <f t="shared" si="1"/>
        <v>0</v>
      </c>
      <c r="E49" s="21"/>
      <c r="F49" s="21"/>
      <c r="G49" s="21"/>
      <c r="H49" s="21"/>
      <c r="I49" s="21"/>
    </row>
    <row r="50" spans="1:9" ht="15" customHeight="1">
      <c r="A50" s="17" t="s">
        <v>138</v>
      </c>
      <c r="B50" s="26" t="s">
        <v>139</v>
      </c>
      <c r="C50" s="19" t="s">
        <v>140</v>
      </c>
      <c r="D50" s="20">
        <f t="shared" si="1"/>
        <v>0</v>
      </c>
      <c r="E50" s="20">
        <f>SUM(E51:E52)</f>
        <v>0</v>
      </c>
      <c r="F50" s="20">
        <f>SUM(F51:F52)</f>
        <v>0</v>
      </c>
      <c r="G50" s="20">
        <f>SUM(G51:G52)</f>
        <v>0</v>
      </c>
      <c r="H50" s="20">
        <f>SUM(H51:H52)</f>
        <v>0</v>
      </c>
      <c r="I50" s="20">
        <f>SUM(I51:I52)</f>
        <v>0</v>
      </c>
    </row>
    <row r="51" spans="1:9" ht="15" customHeight="1">
      <c r="A51" s="17"/>
      <c r="B51" s="27" t="s">
        <v>141</v>
      </c>
      <c r="C51" s="19" t="s">
        <v>142</v>
      </c>
      <c r="D51" s="20">
        <f t="shared" si="1"/>
        <v>0</v>
      </c>
      <c r="E51" s="21"/>
      <c r="F51" s="21"/>
      <c r="G51" s="21"/>
      <c r="H51" s="21"/>
      <c r="I51" s="21"/>
    </row>
    <row r="52" spans="1:9" ht="15" customHeight="1">
      <c r="A52" s="17"/>
      <c r="B52" s="27" t="s">
        <v>143</v>
      </c>
      <c r="C52" s="19" t="s">
        <v>144</v>
      </c>
      <c r="D52" s="20">
        <f t="shared" si="1"/>
        <v>0</v>
      </c>
      <c r="E52" s="21"/>
      <c r="F52" s="21"/>
      <c r="G52" s="21"/>
      <c r="H52" s="21"/>
      <c r="I52" s="21"/>
    </row>
    <row r="53" spans="1:9" ht="15" customHeight="1">
      <c r="A53" s="17" t="s">
        <v>145</v>
      </c>
      <c r="B53" s="26" t="s">
        <v>146</v>
      </c>
      <c r="C53" s="19" t="s">
        <v>147</v>
      </c>
      <c r="D53" s="20">
        <f t="shared" si="1"/>
        <v>0</v>
      </c>
      <c r="E53" s="21"/>
      <c r="F53" s="21"/>
      <c r="G53" s="21"/>
      <c r="H53" s="21"/>
      <c r="I53" s="21"/>
    </row>
    <row r="54" spans="1:9" ht="15" customHeight="1">
      <c r="A54" s="17" t="s">
        <v>148</v>
      </c>
      <c r="B54" s="26" t="s">
        <v>149</v>
      </c>
      <c r="C54" s="19" t="s">
        <v>150</v>
      </c>
      <c r="D54" s="20">
        <f t="shared" si="1"/>
        <v>0</v>
      </c>
      <c r="E54" s="21"/>
      <c r="F54" s="21"/>
      <c r="G54" s="21"/>
      <c r="H54" s="21"/>
      <c r="I54" s="21"/>
    </row>
    <row r="55" spans="1:9" ht="15" customHeight="1">
      <c r="A55" s="17" t="s">
        <v>151</v>
      </c>
      <c r="B55" s="26" t="s">
        <v>152</v>
      </c>
      <c r="C55" s="19" t="s">
        <v>153</v>
      </c>
      <c r="D55" s="20">
        <f t="shared" si="1"/>
        <v>0</v>
      </c>
      <c r="E55" s="21"/>
      <c r="F55" s="21"/>
      <c r="G55" s="21"/>
      <c r="H55" s="21"/>
      <c r="I55" s="21"/>
    </row>
    <row r="56" spans="1:9" ht="15" customHeight="1">
      <c r="A56" s="17" t="s">
        <v>154</v>
      </c>
      <c r="B56" s="26" t="s">
        <v>155</v>
      </c>
      <c r="C56" s="19" t="s">
        <v>156</v>
      </c>
      <c r="D56" s="20">
        <f t="shared" si="1"/>
        <v>0</v>
      </c>
      <c r="E56" s="21"/>
      <c r="F56" s="21"/>
      <c r="G56" s="28"/>
      <c r="H56" s="21"/>
      <c r="I56" s="21"/>
    </row>
    <row r="57" spans="1:9" ht="15" customHeight="1">
      <c r="A57" s="17" t="s">
        <v>157</v>
      </c>
      <c r="B57" s="26" t="s">
        <v>158</v>
      </c>
      <c r="C57" s="19" t="s">
        <v>159</v>
      </c>
      <c r="D57" s="20">
        <f t="shared" si="1"/>
        <v>0</v>
      </c>
      <c r="E57" s="21"/>
      <c r="F57" s="21"/>
      <c r="G57" s="21"/>
      <c r="H57" s="21"/>
      <c r="I57" s="21"/>
    </row>
    <row r="58" spans="1:9" ht="15" customHeight="1">
      <c r="A58" s="17" t="s">
        <v>160</v>
      </c>
      <c r="B58" s="26" t="s">
        <v>161</v>
      </c>
      <c r="C58" s="19" t="s">
        <v>162</v>
      </c>
      <c r="D58" s="20">
        <f t="shared" si="1"/>
        <v>0</v>
      </c>
      <c r="E58" s="21"/>
      <c r="F58" s="21"/>
      <c r="G58" s="21"/>
      <c r="H58" s="21"/>
      <c r="I58" s="21"/>
    </row>
    <row r="59" spans="1:9" ht="15" customHeight="1">
      <c r="A59" s="17" t="s">
        <v>163</v>
      </c>
      <c r="B59" s="26" t="s">
        <v>164</v>
      </c>
      <c r="C59" s="19" t="s">
        <v>165</v>
      </c>
      <c r="D59" s="20">
        <f t="shared" si="1"/>
        <v>0</v>
      </c>
      <c r="E59" s="21"/>
      <c r="F59" s="21"/>
      <c r="G59" s="21"/>
      <c r="H59" s="21"/>
      <c r="I59" s="21"/>
    </row>
    <row r="60" spans="1:9" ht="15" customHeight="1">
      <c r="A60" s="23" t="s">
        <v>166</v>
      </c>
      <c r="B60" s="29" t="s">
        <v>167</v>
      </c>
      <c r="C60" s="25" t="s">
        <v>168</v>
      </c>
      <c r="D60" s="20">
        <f t="shared" si="1"/>
        <v>0</v>
      </c>
      <c r="E60" s="20">
        <f>E48+E49+E50+E53+E54+E55+E56+E57+E58+E59</f>
        <v>0</v>
      </c>
      <c r="F60" s="20">
        <f>F48+F49+F50+F53+F54+F55+F56+F57+F58+F59</f>
        <v>0</v>
      </c>
      <c r="G60" s="20">
        <f>G48+G49+G50+G53+G54+G55+G56+G57+G58+G59</f>
        <v>0</v>
      </c>
      <c r="H60" s="20">
        <f>H48+H49+H50+H53+H54+H55+H56+H57+H58+H59</f>
        <v>0</v>
      </c>
      <c r="I60" s="20">
        <f>I48+I49+I50+I53+I54+I55+I56+I57+I58+I59</f>
        <v>0</v>
      </c>
    </row>
    <row r="61" spans="1:9" ht="15" customHeight="1">
      <c r="A61" s="17">
        <v>45</v>
      </c>
      <c r="B61" s="26" t="s">
        <v>169</v>
      </c>
      <c r="C61" s="19" t="s">
        <v>170</v>
      </c>
      <c r="D61" s="20">
        <f t="shared" si="1"/>
        <v>0</v>
      </c>
      <c r="E61" s="21"/>
      <c r="F61" s="21"/>
      <c r="G61" s="21"/>
      <c r="H61" s="21"/>
      <c r="I61" s="21"/>
    </row>
    <row r="62" spans="1:9" ht="15" customHeight="1">
      <c r="A62" s="17">
        <v>46</v>
      </c>
      <c r="B62" s="26" t="s">
        <v>171</v>
      </c>
      <c r="C62" s="19" t="s">
        <v>172</v>
      </c>
      <c r="D62" s="20">
        <f t="shared" si="1"/>
        <v>0</v>
      </c>
      <c r="E62" s="21"/>
      <c r="F62" s="21"/>
      <c r="G62" s="21"/>
      <c r="H62" s="21"/>
      <c r="I62" s="21"/>
    </row>
    <row r="63" spans="1:9" ht="15" customHeight="1">
      <c r="A63" s="17">
        <v>47</v>
      </c>
      <c r="B63" s="26" t="s">
        <v>173</v>
      </c>
      <c r="C63" s="19" t="s">
        <v>174</v>
      </c>
      <c r="D63" s="20">
        <f t="shared" si="1"/>
        <v>0</v>
      </c>
      <c r="E63" s="21"/>
      <c r="F63" s="21"/>
      <c r="G63" s="21"/>
      <c r="H63" s="21"/>
      <c r="I63" s="21"/>
    </row>
    <row r="64" spans="1:9" ht="15" customHeight="1">
      <c r="A64" s="17">
        <v>48</v>
      </c>
      <c r="B64" s="26" t="s">
        <v>175</v>
      </c>
      <c r="C64" s="19" t="s">
        <v>176</v>
      </c>
      <c r="D64" s="20">
        <f t="shared" si="1"/>
        <v>0</v>
      </c>
      <c r="E64" s="21"/>
      <c r="F64" s="21"/>
      <c r="G64" s="21"/>
      <c r="H64" s="21"/>
      <c r="I64" s="21"/>
    </row>
    <row r="65" spans="1:9" ht="15" customHeight="1">
      <c r="A65" s="17">
        <v>49</v>
      </c>
      <c r="B65" s="26" t="s">
        <v>177</v>
      </c>
      <c r="C65" s="19" t="s">
        <v>178</v>
      </c>
      <c r="D65" s="20">
        <f t="shared" si="1"/>
        <v>0</v>
      </c>
      <c r="E65" s="21"/>
      <c r="F65" s="21"/>
      <c r="G65" s="21"/>
      <c r="H65" s="21"/>
      <c r="I65" s="21"/>
    </row>
    <row r="66" spans="1:9" ht="15" customHeight="1">
      <c r="A66" s="23">
        <v>50</v>
      </c>
      <c r="B66" s="24" t="s">
        <v>179</v>
      </c>
      <c r="C66" s="25" t="s">
        <v>180</v>
      </c>
      <c r="D66" s="20">
        <f t="shared" si="1"/>
        <v>0</v>
      </c>
      <c r="E66" s="20">
        <f>SUM(E61:E65)</f>
        <v>0</v>
      </c>
      <c r="F66" s="20">
        <f>SUM(F61:F65)</f>
        <v>0</v>
      </c>
      <c r="G66" s="20">
        <f>SUM(G61:G65)</f>
        <v>0</v>
      </c>
      <c r="H66" s="20">
        <f>SUM(H61:H65)</f>
        <v>0</v>
      </c>
      <c r="I66" s="20">
        <f>SUM(I61:I65)</f>
        <v>0</v>
      </c>
    </row>
    <row r="67" spans="1:9" ht="15" customHeight="1">
      <c r="A67" s="17">
        <v>51</v>
      </c>
      <c r="B67" s="26" t="s">
        <v>181</v>
      </c>
      <c r="C67" s="19" t="s">
        <v>182</v>
      </c>
      <c r="D67" s="20">
        <f t="shared" si="1"/>
        <v>0</v>
      </c>
      <c r="E67" s="21"/>
      <c r="F67" s="21"/>
      <c r="G67" s="21"/>
      <c r="H67" s="21"/>
      <c r="I67" s="21"/>
    </row>
    <row r="68" spans="1:9" ht="15" customHeight="1">
      <c r="A68" s="17">
        <v>52</v>
      </c>
      <c r="B68" s="22" t="s">
        <v>183</v>
      </c>
      <c r="C68" s="19" t="s">
        <v>184</v>
      </c>
      <c r="D68" s="20">
        <f t="shared" si="1"/>
        <v>0</v>
      </c>
      <c r="E68" s="21"/>
      <c r="F68" s="21"/>
      <c r="G68" s="21"/>
      <c r="H68" s="21"/>
      <c r="I68" s="21"/>
    </row>
    <row r="69" spans="1:9" ht="15" customHeight="1">
      <c r="A69" s="17">
        <v>53</v>
      </c>
      <c r="B69" s="26" t="s">
        <v>185</v>
      </c>
      <c r="C69" s="19" t="s">
        <v>186</v>
      </c>
      <c r="D69" s="20">
        <f t="shared" si="1"/>
        <v>0</v>
      </c>
      <c r="E69" s="21"/>
      <c r="F69" s="21"/>
      <c r="G69" s="21"/>
      <c r="H69" s="21"/>
      <c r="I69" s="21"/>
    </row>
    <row r="70" spans="1:9" ht="15" customHeight="1">
      <c r="A70" s="23">
        <v>54</v>
      </c>
      <c r="B70" s="24" t="s">
        <v>187</v>
      </c>
      <c r="C70" s="25" t="s">
        <v>188</v>
      </c>
      <c r="D70" s="20">
        <f t="shared" si="1"/>
        <v>0</v>
      </c>
      <c r="E70" s="20">
        <f>SUM(E67:E69)</f>
        <v>0</v>
      </c>
      <c r="F70" s="20">
        <f>SUM(F67:F69)</f>
        <v>0</v>
      </c>
      <c r="G70" s="20">
        <f>SUM(G67:G69)</f>
        <v>0</v>
      </c>
      <c r="H70" s="20">
        <f>SUM(H67:H69)</f>
        <v>0</v>
      </c>
      <c r="I70" s="20">
        <f>SUM(I67:I69)</f>
        <v>0</v>
      </c>
    </row>
    <row r="71" spans="1:9" ht="15" customHeight="1">
      <c r="A71" s="17">
        <v>55</v>
      </c>
      <c r="B71" s="26" t="s">
        <v>189</v>
      </c>
      <c r="C71" s="19" t="s">
        <v>190</v>
      </c>
      <c r="D71" s="20">
        <f t="shared" si="1"/>
        <v>0</v>
      </c>
      <c r="E71" s="21"/>
      <c r="F71" s="21"/>
      <c r="G71" s="21"/>
      <c r="H71" s="21"/>
      <c r="I71" s="21"/>
    </row>
    <row r="72" spans="1:9" ht="15" customHeight="1">
      <c r="A72" s="17">
        <v>56</v>
      </c>
      <c r="B72" s="22" t="s">
        <v>191</v>
      </c>
      <c r="C72" s="19" t="s">
        <v>192</v>
      </c>
      <c r="D72" s="20">
        <f aca="true" t="shared" si="2" ref="D72:D103">SUM(E72:I72)</f>
        <v>0</v>
      </c>
      <c r="E72" s="21"/>
      <c r="F72" s="21"/>
      <c r="G72" s="21"/>
      <c r="H72" s="21"/>
      <c r="I72" s="21"/>
    </row>
    <row r="73" spans="1:9" ht="15" customHeight="1">
      <c r="A73" s="17">
        <v>57</v>
      </c>
      <c r="B73" s="26" t="s">
        <v>193</v>
      </c>
      <c r="C73" s="19" t="s">
        <v>194</v>
      </c>
      <c r="D73" s="20">
        <f t="shared" si="2"/>
        <v>0</v>
      </c>
      <c r="E73" s="21"/>
      <c r="F73" s="21"/>
      <c r="G73" s="21"/>
      <c r="H73" s="21"/>
      <c r="I73" s="21"/>
    </row>
    <row r="74" spans="1:9" ht="15" customHeight="1" thickBot="1">
      <c r="A74" s="30">
        <v>58</v>
      </c>
      <c r="B74" s="31" t="s">
        <v>195</v>
      </c>
      <c r="C74" s="32" t="s">
        <v>196</v>
      </c>
      <c r="D74" s="20">
        <f t="shared" si="2"/>
        <v>0</v>
      </c>
      <c r="E74" s="33">
        <f>SUM(E71:E73)</f>
        <v>0</v>
      </c>
      <c r="F74" s="33">
        <f>SUM(F71:F73)</f>
        <v>0</v>
      </c>
      <c r="G74" s="33">
        <f>SUM(G71:G73)</f>
        <v>0</v>
      </c>
      <c r="H74" s="33">
        <f>SUM(H71:H73)</f>
        <v>0</v>
      </c>
      <c r="I74" s="33">
        <f>SUM(I71:I73)</f>
        <v>0</v>
      </c>
    </row>
    <row r="75" spans="1:9" ht="15" customHeight="1" thickBot="1">
      <c r="A75" s="34">
        <v>59</v>
      </c>
      <c r="B75" s="35" t="s">
        <v>197</v>
      </c>
      <c r="C75" s="36" t="s">
        <v>198</v>
      </c>
      <c r="D75" s="20">
        <f t="shared" si="2"/>
        <v>27033</v>
      </c>
      <c r="E75" s="37">
        <f>E27+E33+E47+E60+E66+E70+E74</f>
        <v>27033</v>
      </c>
      <c r="F75" s="37">
        <f>F27+F33+F47+F60+F66+F70+F74</f>
        <v>0</v>
      </c>
      <c r="G75" s="37">
        <f>G27+G33+G47+G60+G66+G70+G74</f>
        <v>0</v>
      </c>
      <c r="H75" s="37">
        <f>H27+H33+H47+H60+H66+H70+H74</f>
        <v>0</v>
      </c>
      <c r="I75" s="37">
        <f>I27+I33+I47+I60+I66+I70+I74</f>
        <v>0</v>
      </c>
    </row>
    <row r="76" spans="1:9" ht="15">
      <c r="A76" s="38">
        <v>60</v>
      </c>
      <c r="B76" s="39" t="s">
        <v>199</v>
      </c>
      <c r="C76" s="40" t="s">
        <v>200</v>
      </c>
      <c r="D76" s="20">
        <f t="shared" si="2"/>
        <v>0</v>
      </c>
      <c r="E76" s="40"/>
      <c r="F76" s="40"/>
      <c r="G76" s="40"/>
      <c r="H76" s="40"/>
      <c r="I76" s="40"/>
    </row>
    <row r="77" spans="1:9" ht="15">
      <c r="A77" s="23">
        <v>61</v>
      </c>
      <c r="B77" s="41" t="s">
        <v>201</v>
      </c>
      <c r="C77" s="42" t="s">
        <v>202</v>
      </c>
      <c r="D77" s="20">
        <f t="shared" si="2"/>
        <v>0</v>
      </c>
      <c r="E77" s="42"/>
      <c r="F77" s="42"/>
      <c r="G77" s="42"/>
      <c r="H77" s="42"/>
      <c r="I77" s="42"/>
    </row>
    <row r="78" spans="1:9" ht="15">
      <c r="A78" s="23">
        <v>62</v>
      </c>
      <c r="B78" s="22" t="s">
        <v>203</v>
      </c>
      <c r="C78" s="42" t="s">
        <v>204</v>
      </c>
      <c r="D78" s="20">
        <f t="shared" si="2"/>
        <v>0</v>
      </c>
      <c r="E78" s="42"/>
      <c r="F78" s="42"/>
      <c r="G78" s="42"/>
      <c r="H78" s="42"/>
      <c r="I78" s="42"/>
    </row>
    <row r="79" spans="1:9" ht="15">
      <c r="A79" s="23">
        <v>63</v>
      </c>
      <c r="B79" s="22" t="s">
        <v>205</v>
      </c>
      <c r="C79" s="42" t="s">
        <v>206</v>
      </c>
      <c r="D79" s="20">
        <f t="shared" si="2"/>
        <v>0</v>
      </c>
      <c r="E79" s="42"/>
      <c r="F79" s="42"/>
      <c r="G79" s="42"/>
      <c r="H79" s="42"/>
      <c r="I79" s="42"/>
    </row>
    <row r="80" spans="1:9" ht="15">
      <c r="A80" s="23">
        <v>64</v>
      </c>
      <c r="B80" s="24" t="s">
        <v>207</v>
      </c>
      <c r="C80" s="42" t="s">
        <v>208</v>
      </c>
      <c r="D80" s="20">
        <f t="shared" si="2"/>
        <v>0</v>
      </c>
      <c r="E80" s="42">
        <f>SUM(E78:E79)</f>
        <v>0</v>
      </c>
      <c r="F80" s="42">
        <f>SUM(F78:F79)</f>
        <v>0</v>
      </c>
      <c r="G80" s="42">
        <f>SUM(G78:G79)</f>
        <v>0</v>
      </c>
      <c r="H80" s="42">
        <f>SUM(H78:H79)</f>
        <v>0</v>
      </c>
      <c r="I80" s="42">
        <f>SUM(I78:I79)</f>
        <v>0</v>
      </c>
    </row>
    <row r="81" spans="1:9" ht="15">
      <c r="A81" s="23">
        <v>65</v>
      </c>
      <c r="B81" s="43" t="s">
        <v>209</v>
      </c>
      <c r="C81" s="42" t="s">
        <v>210</v>
      </c>
      <c r="D81" s="20">
        <f t="shared" si="2"/>
        <v>0</v>
      </c>
      <c r="E81" s="42"/>
      <c r="F81" s="42"/>
      <c r="G81" s="42"/>
      <c r="H81" s="42"/>
      <c r="I81" s="42"/>
    </row>
    <row r="82" spans="1:9" ht="15">
      <c r="A82" s="23">
        <v>66</v>
      </c>
      <c r="B82" s="43" t="s">
        <v>211</v>
      </c>
      <c r="C82" s="42" t="s">
        <v>212</v>
      </c>
      <c r="D82" s="20">
        <f t="shared" si="2"/>
        <v>0</v>
      </c>
      <c r="E82" s="42"/>
      <c r="F82" s="42"/>
      <c r="G82" s="42"/>
      <c r="H82" s="42"/>
      <c r="I82" s="42"/>
    </row>
    <row r="83" spans="1:9" ht="15">
      <c r="A83" s="23">
        <v>67</v>
      </c>
      <c r="B83" s="43" t="s">
        <v>213</v>
      </c>
      <c r="C83" s="42" t="s">
        <v>214</v>
      </c>
      <c r="D83" s="20">
        <f t="shared" si="2"/>
        <v>27033</v>
      </c>
      <c r="E83" s="44"/>
      <c r="F83" s="45">
        <v>27033</v>
      </c>
      <c r="G83" s="44"/>
      <c r="H83" s="44"/>
      <c r="I83" s="44"/>
    </row>
    <row r="84" spans="1:9" ht="15">
      <c r="A84" s="23">
        <v>68</v>
      </c>
      <c r="B84" s="43" t="s">
        <v>215</v>
      </c>
      <c r="C84" s="42" t="s">
        <v>216</v>
      </c>
      <c r="D84" s="20">
        <f t="shared" si="2"/>
        <v>0</v>
      </c>
      <c r="E84" s="46"/>
      <c r="F84" s="47"/>
      <c r="G84" s="46"/>
      <c r="H84" s="46"/>
      <c r="I84" s="46"/>
    </row>
    <row r="85" spans="1:9" ht="15">
      <c r="A85" s="23">
        <v>69</v>
      </c>
      <c r="B85" s="26" t="s">
        <v>217</v>
      </c>
      <c r="C85" s="42" t="s">
        <v>218</v>
      </c>
      <c r="D85" s="20">
        <f t="shared" si="2"/>
        <v>0</v>
      </c>
      <c r="E85" s="46"/>
      <c r="F85" s="47"/>
      <c r="G85" s="46"/>
      <c r="H85" s="46"/>
      <c r="I85" s="46"/>
    </row>
    <row r="86" spans="1:9" ht="15">
      <c r="A86" s="23">
        <v>70</v>
      </c>
      <c r="B86" s="29" t="s">
        <v>219</v>
      </c>
      <c r="C86" s="42" t="s">
        <v>220</v>
      </c>
      <c r="D86" s="20">
        <f t="shared" si="2"/>
        <v>27033</v>
      </c>
      <c r="E86" s="46">
        <f>(SUM(E80:E85))+E76+E77</f>
        <v>0</v>
      </c>
      <c r="F86" s="48">
        <f>(SUM(F80:F85))+F76+F77</f>
        <v>27033</v>
      </c>
      <c r="G86" s="46">
        <f>(SUM(G80:G85))+G76+G77</f>
        <v>0</v>
      </c>
      <c r="H86" s="46">
        <f>(SUM(H80:H85))+H76+H77</f>
        <v>0</v>
      </c>
      <c r="I86" s="46">
        <f>(SUM(I80:I85))+I76+I77</f>
        <v>0</v>
      </c>
    </row>
    <row r="87" spans="1:9" ht="15">
      <c r="A87" s="23">
        <v>71</v>
      </c>
      <c r="B87" s="41" t="s">
        <v>221</v>
      </c>
      <c r="C87" s="42" t="s">
        <v>222</v>
      </c>
      <c r="D87" s="20">
        <f t="shared" si="2"/>
        <v>0</v>
      </c>
      <c r="E87" s="46"/>
      <c r="F87" s="48"/>
      <c r="G87" s="46"/>
      <c r="H87" s="46"/>
      <c r="I87" s="46"/>
    </row>
    <row r="88" spans="1:9" ht="15">
      <c r="A88" s="23">
        <v>72</v>
      </c>
      <c r="B88" s="41" t="s">
        <v>223</v>
      </c>
      <c r="C88" s="42" t="s">
        <v>224</v>
      </c>
      <c r="D88" s="20">
        <f t="shared" si="2"/>
        <v>27033</v>
      </c>
      <c r="E88" s="46">
        <f>SUM(E86:E87)</f>
        <v>0</v>
      </c>
      <c r="F88" s="48">
        <f>SUM(F86:F87)</f>
        <v>27033</v>
      </c>
      <c r="G88" s="46">
        <f>SUM(G86:G87)</f>
        <v>0</v>
      </c>
      <c r="H88" s="46">
        <f>SUM(H86:H87)</f>
        <v>0</v>
      </c>
      <c r="I88" s="46">
        <f>SUM(I86:I87)</f>
        <v>0</v>
      </c>
    </row>
    <row r="89" spans="1:9" ht="15.75" thickBot="1">
      <c r="A89" s="285">
        <v>73</v>
      </c>
      <c r="B89" s="284" t="s">
        <v>225</v>
      </c>
      <c r="C89" s="284"/>
      <c r="D89" s="283">
        <f t="shared" si="2"/>
        <v>54066</v>
      </c>
      <c r="E89" s="281">
        <f>E75+E88</f>
        <v>27033</v>
      </c>
      <c r="F89" s="282">
        <f>F75+F88</f>
        <v>27033</v>
      </c>
      <c r="G89" s="281">
        <f>G75+G88</f>
        <v>0</v>
      </c>
      <c r="H89" s="281">
        <f>H75+H88</f>
        <v>0</v>
      </c>
      <c r="I89" s="281">
        <f>I75+I88</f>
        <v>0</v>
      </c>
    </row>
    <row r="90" spans="1:9" ht="15.75" thickTop="1">
      <c r="A90" s="107">
        <v>1</v>
      </c>
      <c r="B90" s="108" t="s">
        <v>235</v>
      </c>
      <c r="C90" s="109" t="s">
        <v>236</v>
      </c>
      <c r="D90" s="110">
        <f t="shared" si="2"/>
        <v>15275</v>
      </c>
      <c r="E90" s="110"/>
      <c r="F90" s="110">
        <v>15275</v>
      </c>
      <c r="G90" s="110"/>
      <c r="H90" s="110"/>
      <c r="I90" s="110"/>
    </row>
    <row r="91" spans="1:9" ht="15">
      <c r="A91" s="107">
        <v>2</v>
      </c>
      <c r="B91" s="24" t="s">
        <v>237</v>
      </c>
      <c r="C91" s="109" t="s">
        <v>238</v>
      </c>
      <c r="D91" s="110">
        <f t="shared" si="2"/>
        <v>5975</v>
      </c>
      <c r="E91" s="110"/>
      <c r="F91" s="110">
        <v>5975</v>
      </c>
      <c r="G91" s="110"/>
      <c r="H91" s="110"/>
      <c r="I91" s="110"/>
    </row>
    <row r="92" spans="1:9" ht="15">
      <c r="A92" s="107">
        <v>3</v>
      </c>
      <c r="B92" s="24" t="s">
        <v>239</v>
      </c>
      <c r="C92" s="109" t="s">
        <v>240</v>
      </c>
      <c r="D92" s="110">
        <f t="shared" si="2"/>
        <v>5783</v>
      </c>
      <c r="E92" s="110"/>
      <c r="F92" s="110">
        <v>5783</v>
      </c>
      <c r="G92" s="110"/>
      <c r="H92" s="110"/>
      <c r="I92" s="110"/>
    </row>
    <row r="93" spans="1:9" ht="15">
      <c r="A93" s="107">
        <v>4</v>
      </c>
      <c r="B93" s="26" t="s">
        <v>241</v>
      </c>
      <c r="C93" s="111" t="s">
        <v>242</v>
      </c>
      <c r="D93" s="110">
        <f t="shared" si="2"/>
        <v>0</v>
      </c>
      <c r="E93" s="112"/>
      <c r="F93" s="112"/>
      <c r="G93" s="112"/>
      <c r="H93" s="112"/>
      <c r="I93" s="112"/>
    </row>
    <row r="94" spans="1:9" ht="15">
      <c r="A94" s="107">
        <v>5</v>
      </c>
      <c r="B94" s="26" t="s">
        <v>243</v>
      </c>
      <c r="C94" s="111" t="s">
        <v>244</v>
      </c>
      <c r="D94" s="110">
        <f t="shared" si="2"/>
        <v>0</v>
      </c>
      <c r="E94" s="112"/>
      <c r="F94" s="112"/>
      <c r="G94" s="112"/>
      <c r="H94" s="112"/>
      <c r="I94" s="112"/>
    </row>
    <row r="95" spans="1:9" ht="15">
      <c r="A95" s="107">
        <v>6</v>
      </c>
      <c r="B95" s="113" t="s">
        <v>245</v>
      </c>
      <c r="C95" s="111" t="s">
        <v>246</v>
      </c>
      <c r="D95" s="110">
        <f t="shared" si="2"/>
        <v>0</v>
      </c>
      <c r="E95" s="112"/>
      <c r="F95" s="112"/>
      <c r="G95" s="112"/>
      <c r="H95" s="112"/>
      <c r="I95" s="112"/>
    </row>
    <row r="96" spans="1:9" ht="15">
      <c r="A96" s="107">
        <v>7</v>
      </c>
      <c r="B96" s="113" t="s">
        <v>247</v>
      </c>
      <c r="C96" s="111" t="s">
        <v>248</v>
      </c>
      <c r="D96" s="110">
        <f t="shared" si="2"/>
        <v>0</v>
      </c>
      <c r="E96" s="112"/>
      <c r="F96" s="112"/>
      <c r="G96" s="112"/>
      <c r="H96" s="112"/>
      <c r="I96" s="112"/>
    </row>
    <row r="97" spans="1:9" ht="15">
      <c r="A97" s="107">
        <v>8</v>
      </c>
      <c r="B97" s="113" t="s">
        <v>249</v>
      </c>
      <c r="C97" s="111" t="s">
        <v>250</v>
      </c>
      <c r="D97" s="110">
        <f t="shared" si="2"/>
        <v>0</v>
      </c>
      <c r="E97" s="112"/>
      <c r="F97" s="112"/>
      <c r="G97" s="112"/>
      <c r="H97" s="112"/>
      <c r="I97" s="112"/>
    </row>
    <row r="98" spans="1:9" ht="15">
      <c r="A98" s="107">
        <v>9</v>
      </c>
      <c r="B98" s="26" t="s">
        <v>251</v>
      </c>
      <c r="C98" s="111" t="s">
        <v>252</v>
      </c>
      <c r="D98" s="110">
        <f t="shared" si="2"/>
        <v>0</v>
      </c>
      <c r="E98" s="112"/>
      <c r="F98" s="112"/>
      <c r="G98" s="112"/>
      <c r="H98" s="112"/>
      <c r="I98" s="112"/>
    </row>
    <row r="99" spans="1:9" ht="15">
      <c r="A99" s="107">
        <v>10</v>
      </c>
      <c r="B99" s="26" t="s">
        <v>253</v>
      </c>
      <c r="C99" s="111" t="s">
        <v>254</v>
      </c>
      <c r="D99" s="110">
        <f t="shared" si="2"/>
        <v>0</v>
      </c>
      <c r="E99" s="112"/>
      <c r="F99" s="112"/>
      <c r="G99" s="112"/>
      <c r="H99" s="112"/>
      <c r="I99" s="112"/>
    </row>
    <row r="100" spans="1:9" ht="15">
      <c r="A100" s="107">
        <v>11</v>
      </c>
      <c r="B100" s="26" t="s">
        <v>255</v>
      </c>
      <c r="C100" s="111" t="s">
        <v>256</v>
      </c>
      <c r="D100" s="110">
        <f t="shared" si="2"/>
        <v>0</v>
      </c>
      <c r="E100" s="112"/>
      <c r="F100" s="112"/>
      <c r="G100" s="112"/>
      <c r="H100" s="112"/>
      <c r="I100" s="112"/>
    </row>
    <row r="101" spans="1:9" ht="15">
      <c r="A101" s="107">
        <v>12</v>
      </c>
      <c r="B101" s="29" t="s">
        <v>257</v>
      </c>
      <c r="C101" s="109" t="s">
        <v>258</v>
      </c>
      <c r="D101" s="110">
        <f t="shared" si="2"/>
        <v>0</v>
      </c>
      <c r="E101" s="110">
        <f>SUM(E93:E100)</f>
        <v>0</v>
      </c>
      <c r="F101" s="110">
        <f>SUM(F93:F100)</f>
        <v>0</v>
      </c>
      <c r="G101" s="110">
        <f>SUM(G93:G100)</f>
        <v>0</v>
      </c>
      <c r="H101" s="110">
        <f>SUM(H93:H100)</f>
        <v>0</v>
      </c>
      <c r="I101" s="110">
        <f>SUM(I93:I100)</f>
        <v>0</v>
      </c>
    </row>
    <row r="102" spans="1:9" ht="15">
      <c r="A102" s="107">
        <v>13</v>
      </c>
      <c r="B102" s="114" t="s">
        <v>259</v>
      </c>
      <c r="C102" s="111" t="s">
        <v>260</v>
      </c>
      <c r="D102" s="110">
        <f t="shared" si="2"/>
        <v>0</v>
      </c>
      <c r="E102" s="112"/>
      <c r="F102" s="112"/>
      <c r="G102" s="112"/>
      <c r="H102" s="112"/>
      <c r="I102" s="112"/>
    </row>
    <row r="103" spans="1:9" ht="15">
      <c r="A103" s="107">
        <v>14</v>
      </c>
      <c r="B103" s="114" t="s">
        <v>261</v>
      </c>
      <c r="C103" s="111" t="s">
        <v>262</v>
      </c>
      <c r="D103" s="110">
        <f t="shared" si="2"/>
        <v>0</v>
      </c>
      <c r="E103" s="112"/>
      <c r="F103" s="112"/>
      <c r="G103" s="112"/>
      <c r="H103" s="112"/>
      <c r="I103" s="112"/>
    </row>
    <row r="104" spans="1:9" ht="25.5">
      <c r="A104" s="107">
        <v>15</v>
      </c>
      <c r="B104" s="114" t="s">
        <v>263</v>
      </c>
      <c r="C104" s="111" t="s">
        <v>264</v>
      </c>
      <c r="D104" s="110">
        <f aca="true" t="shared" si="3" ref="D104:D135">SUM(E104:I104)</f>
        <v>0</v>
      </c>
      <c r="E104" s="112"/>
      <c r="F104" s="112"/>
      <c r="G104" s="112"/>
      <c r="H104" s="112"/>
      <c r="I104" s="112"/>
    </row>
    <row r="105" spans="1:9" ht="25.5">
      <c r="A105" s="107">
        <v>16</v>
      </c>
      <c r="B105" s="114" t="s">
        <v>265</v>
      </c>
      <c r="C105" s="111" t="s">
        <v>266</v>
      </c>
      <c r="D105" s="110">
        <f t="shared" si="3"/>
        <v>0</v>
      </c>
      <c r="E105" s="112"/>
      <c r="F105" s="112"/>
      <c r="G105" s="112"/>
      <c r="H105" s="112"/>
      <c r="I105" s="112"/>
    </row>
    <row r="106" spans="1:9" ht="25.5">
      <c r="A106" s="107">
        <v>17</v>
      </c>
      <c r="B106" s="114" t="s">
        <v>267</v>
      </c>
      <c r="C106" s="111" t="s">
        <v>268</v>
      </c>
      <c r="D106" s="110">
        <f t="shared" si="3"/>
        <v>0</v>
      </c>
      <c r="E106" s="112"/>
      <c r="F106" s="112"/>
      <c r="G106" s="112"/>
      <c r="H106" s="112"/>
      <c r="I106" s="112"/>
    </row>
    <row r="107" spans="1:9" ht="15">
      <c r="A107" s="107">
        <v>18</v>
      </c>
      <c r="B107" s="114" t="s">
        <v>269</v>
      </c>
      <c r="C107" s="111" t="s">
        <v>270</v>
      </c>
      <c r="D107" s="110">
        <f t="shared" si="3"/>
        <v>0</v>
      </c>
      <c r="E107" s="115">
        <f>SUM(E108:E115)</f>
        <v>0</v>
      </c>
      <c r="F107" s="115">
        <f>SUM(F108:F115)</f>
        <v>0</v>
      </c>
      <c r="G107" s="115">
        <f>SUM(G108:G115)</f>
        <v>0</v>
      </c>
      <c r="H107" s="115">
        <f>SUM(H108:H115)</f>
        <v>0</v>
      </c>
      <c r="I107" s="115">
        <f>SUM(I108:I115)</f>
        <v>0</v>
      </c>
    </row>
    <row r="108" spans="1:9" ht="15">
      <c r="A108" s="116"/>
      <c r="B108" s="22" t="s">
        <v>55</v>
      </c>
      <c r="C108" s="111" t="s">
        <v>271</v>
      </c>
      <c r="D108" s="110">
        <f t="shared" si="3"/>
        <v>0</v>
      </c>
      <c r="E108" s="112"/>
      <c r="F108" s="112"/>
      <c r="G108" s="112"/>
      <c r="H108" s="112"/>
      <c r="I108" s="112"/>
    </row>
    <row r="109" spans="1:9" ht="15">
      <c r="A109" s="116"/>
      <c r="B109" s="22" t="s">
        <v>57</v>
      </c>
      <c r="C109" s="111" t="s">
        <v>272</v>
      </c>
      <c r="D109" s="110">
        <f t="shared" si="3"/>
        <v>0</v>
      </c>
      <c r="E109" s="112"/>
      <c r="F109" s="112"/>
      <c r="G109" s="112"/>
      <c r="H109" s="112"/>
      <c r="I109" s="112"/>
    </row>
    <row r="110" spans="1:9" ht="15">
      <c r="A110" s="116"/>
      <c r="B110" s="22" t="s">
        <v>59</v>
      </c>
      <c r="C110" s="111" t="s">
        <v>273</v>
      </c>
      <c r="D110" s="110">
        <f t="shared" si="3"/>
        <v>0</v>
      </c>
      <c r="E110" s="112"/>
      <c r="F110" s="112"/>
      <c r="G110" s="112"/>
      <c r="H110" s="112"/>
      <c r="I110" s="112"/>
    </row>
    <row r="111" spans="1:9" ht="15">
      <c r="A111" s="116"/>
      <c r="B111" s="22" t="s">
        <v>61</v>
      </c>
      <c r="C111" s="111" t="s">
        <v>274</v>
      </c>
      <c r="D111" s="110">
        <f t="shared" si="3"/>
        <v>0</v>
      </c>
      <c r="E111" s="112"/>
      <c r="F111" s="112"/>
      <c r="G111" s="112"/>
      <c r="H111" s="112"/>
      <c r="I111" s="112"/>
    </row>
    <row r="112" spans="1:9" ht="15">
      <c r="A112" s="116"/>
      <c r="B112" s="22" t="s">
        <v>63</v>
      </c>
      <c r="C112" s="111" t="s">
        <v>275</v>
      </c>
      <c r="D112" s="110">
        <f t="shared" si="3"/>
        <v>0</v>
      </c>
      <c r="E112" s="112"/>
      <c r="F112" s="112"/>
      <c r="G112" s="112"/>
      <c r="H112" s="112"/>
      <c r="I112" s="112"/>
    </row>
    <row r="113" spans="1:9" ht="15">
      <c r="A113" s="116"/>
      <c r="B113" s="22" t="s">
        <v>276</v>
      </c>
      <c r="C113" s="111" t="s">
        <v>277</v>
      </c>
      <c r="D113" s="110">
        <f t="shared" si="3"/>
        <v>0</v>
      </c>
      <c r="E113" s="112"/>
      <c r="F113" s="112"/>
      <c r="G113" s="112"/>
      <c r="H113" s="112"/>
      <c r="I113" s="112"/>
    </row>
    <row r="114" spans="1:9" ht="15">
      <c r="A114" s="116"/>
      <c r="B114" s="22" t="s">
        <v>278</v>
      </c>
      <c r="C114" s="111" t="s">
        <v>279</v>
      </c>
      <c r="D114" s="110">
        <f t="shared" si="3"/>
        <v>0</v>
      </c>
      <c r="E114" s="112"/>
      <c r="F114" s="112"/>
      <c r="G114" s="112"/>
      <c r="H114" s="112"/>
      <c r="I114" s="112"/>
    </row>
    <row r="115" spans="1:9" ht="15">
      <c r="A115" s="116"/>
      <c r="B115" s="22" t="s">
        <v>65</v>
      </c>
      <c r="C115" s="111" t="s">
        <v>280</v>
      </c>
      <c r="D115" s="110">
        <f t="shared" si="3"/>
        <v>0</v>
      </c>
      <c r="E115" s="112"/>
      <c r="F115" s="112"/>
      <c r="G115" s="112"/>
      <c r="H115" s="112"/>
      <c r="I115" s="112"/>
    </row>
    <row r="116" spans="1:9" ht="25.5">
      <c r="A116" s="116">
        <v>19</v>
      </c>
      <c r="B116" s="114" t="s">
        <v>281</v>
      </c>
      <c r="C116" s="111" t="s">
        <v>282</v>
      </c>
      <c r="D116" s="110">
        <f t="shared" si="3"/>
        <v>0</v>
      </c>
      <c r="E116" s="112"/>
      <c r="F116" s="112"/>
      <c r="G116" s="112"/>
      <c r="H116" s="112"/>
      <c r="I116" s="112"/>
    </row>
    <row r="117" spans="1:9" ht="25.5">
      <c r="A117" s="116">
        <v>20</v>
      </c>
      <c r="B117" s="114" t="s">
        <v>283</v>
      </c>
      <c r="C117" s="111" t="s">
        <v>284</v>
      </c>
      <c r="D117" s="110">
        <f t="shared" si="3"/>
        <v>0</v>
      </c>
      <c r="E117" s="112"/>
      <c r="F117" s="112"/>
      <c r="G117" s="112"/>
      <c r="H117" s="112"/>
      <c r="I117" s="112"/>
    </row>
    <row r="118" spans="1:9" ht="15">
      <c r="A118" s="116">
        <v>21</v>
      </c>
      <c r="B118" s="114" t="s">
        <v>285</v>
      </c>
      <c r="C118" s="111" t="s">
        <v>286</v>
      </c>
      <c r="D118" s="110">
        <f t="shared" si="3"/>
        <v>0</v>
      </c>
      <c r="E118" s="112"/>
      <c r="F118" s="112"/>
      <c r="G118" s="112"/>
      <c r="H118" s="112"/>
      <c r="I118" s="112"/>
    </row>
    <row r="119" spans="1:9" ht="15">
      <c r="A119" s="116">
        <v>22</v>
      </c>
      <c r="B119" s="117" t="s">
        <v>287</v>
      </c>
      <c r="C119" s="111" t="s">
        <v>288</v>
      </c>
      <c r="D119" s="110">
        <f t="shared" si="3"/>
        <v>0</v>
      </c>
      <c r="E119" s="112"/>
      <c r="F119" s="112"/>
      <c r="G119" s="112"/>
      <c r="H119" s="112"/>
      <c r="I119" s="112"/>
    </row>
    <row r="120" spans="1:9" ht="15">
      <c r="A120" s="116">
        <v>23</v>
      </c>
      <c r="B120" s="114" t="s">
        <v>289</v>
      </c>
      <c r="C120" s="111" t="s">
        <v>290</v>
      </c>
      <c r="D120" s="110">
        <f t="shared" si="3"/>
        <v>0</v>
      </c>
      <c r="E120" s="112"/>
      <c r="F120" s="112"/>
      <c r="G120" s="112"/>
      <c r="H120" s="112"/>
      <c r="I120" s="112"/>
    </row>
    <row r="121" spans="1:9" ht="15">
      <c r="A121" s="116">
        <v>24</v>
      </c>
      <c r="B121" s="117" t="s">
        <v>291</v>
      </c>
      <c r="C121" s="111" t="s">
        <v>292</v>
      </c>
      <c r="D121" s="110">
        <f t="shared" si="3"/>
        <v>0</v>
      </c>
      <c r="E121" s="112"/>
      <c r="F121" s="112"/>
      <c r="G121" s="112"/>
      <c r="H121" s="112"/>
      <c r="I121" s="112"/>
    </row>
    <row r="122" spans="1:9" ht="15">
      <c r="A122" s="116">
        <v>25</v>
      </c>
      <c r="B122" s="29" t="s">
        <v>293</v>
      </c>
      <c r="C122" s="109" t="s">
        <v>294</v>
      </c>
      <c r="D122" s="110">
        <f t="shared" si="3"/>
        <v>0</v>
      </c>
      <c r="E122" s="110">
        <f>E102+E103+E104+E105+E106+E107+E116+E117+E118+E119+E120+E121</f>
        <v>0</v>
      </c>
      <c r="F122" s="110">
        <f>F102+F103+F104+F105+F106+F107+F116+F117+F118+F119+F120+F121</f>
        <v>0</v>
      </c>
      <c r="G122" s="110">
        <f>G102+G103+G104+G105+G106+G107+G116+G117+G118+G119+G120+G121</f>
        <v>0</v>
      </c>
      <c r="H122" s="110">
        <f>H102+H103+H104+H105+H106+H107+H116+H117+H118+H119+H120+H121</f>
        <v>0</v>
      </c>
      <c r="I122" s="110">
        <f>I102+I103+I104+I105+I106+I107+I116+I117+I118+I119+I120+I121</f>
        <v>0</v>
      </c>
    </row>
    <row r="123" spans="1:9" ht="15">
      <c r="A123" s="116">
        <v>26</v>
      </c>
      <c r="B123" s="118" t="s">
        <v>295</v>
      </c>
      <c r="C123" s="111" t="s">
        <v>296</v>
      </c>
      <c r="D123" s="110">
        <f t="shared" si="3"/>
        <v>0</v>
      </c>
      <c r="E123" s="112"/>
      <c r="F123" s="112"/>
      <c r="G123" s="112"/>
      <c r="H123" s="112"/>
      <c r="I123" s="112"/>
    </row>
    <row r="124" spans="1:9" ht="15">
      <c r="A124" s="116">
        <v>27</v>
      </c>
      <c r="B124" s="118" t="s">
        <v>297</v>
      </c>
      <c r="C124" s="111" t="s">
        <v>298</v>
      </c>
      <c r="D124" s="110">
        <f t="shared" si="3"/>
        <v>0</v>
      </c>
      <c r="E124" s="112"/>
      <c r="F124" s="112"/>
      <c r="G124" s="112"/>
      <c r="H124" s="112"/>
      <c r="I124" s="112"/>
    </row>
    <row r="125" spans="1:9" ht="15">
      <c r="A125" s="116">
        <v>28</v>
      </c>
      <c r="B125" s="118" t="s">
        <v>299</v>
      </c>
      <c r="C125" s="111" t="s">
        <v>300</v>
      </c>
      <c r="D125" s="110">
        <f t="shared" si="3"/>
        <v>0</v>
      </c>
      <c r="E125" s="112"/>
      <c r="F125" s="112"/>
      <c r="G125" s="112"/>
      <c r="H125" s="112"/>
      <c r="I125" s="112"/>
    </row>
    <row r="126" spans="1:9" ht="15">
      <c r="A126" s="116">
        <v>29</v>
      </c>
      <c r="B126" s="118" t="s">
        <v>301</v>
      </c>
      <c r="C126" s="111" t="s">
        <v>302</v>
      </c>
      <c r="D126" s="110">
        <f t="shared" si="3"/>
        <v>0</v>
      </c>
      <c r="E126" s="112"/>
      <c r="F126" s="112"/>
      <c r="G126" s="112"/>
      <c r="H126" s="112"/>
      <c r="I126" s="112"/>
    </row>
    <row r="127" spans="1:9" ht="15">
      <c r="A127" s="116">
        <v>30</v>
      </c>
      <c r="B127" s="19" t="s">
        <v>303</v>
      </c>
      <c r="C127" s="111" t="s">
        <v>304</v>
      </c>
      <c r="D127" s="110">
        <f t="shared" si="3"/>
        <v>0</v>
      </c>
      <c r="E127" s="112"/>
      <c r="F127" s="112"/>
      <c r="G127" s="112"/>
      <c r="H127" s="112"/>
      <c r="I127" s="112"/>
    </row>
    <row r="128" spans="1:9" ht="15">
      <c r="A128" s="116">
        <v>31</v>
      </c>
      <c r="B128" s="19" t="s">
        <v>305</v>
      </c>
      <c r="C128" s="111" t="s">
        <v>306</v>
      </c>
      <c r="D128" s="110">
        <f t="shared" si="3"/>
        <v>0</v>
      </c>
      <c r="E128" s="112"/>
      <c r="F128" s="112"/>
      <c r="G128" s="112"/>
      <c r="H128" s="112"/>
      <c r="I128" s="112"/>
    </row>
    <row r="129" spans="1:9" ht="15">
      <c r="A129" s="116">
        <v>32</v>
      </c>
      <c r="B129" s="19" t="s">
        <v>307</v>
      </c>
      <c r="C129" s="111" t="s">
        <v>308</v>
      </c>
      <c r="D129" s="110">
        <f t="shared" si="3"/>
        <v>0</v>
      </c>
      <c r="E129" s="112"/>
      <c r="F129" s="112"/>
      <c r="G129" s="112"/>
      <c r="H129" s="112"/>
      <c r="I129" s="112"/>
    </row>
    <row r="130" spans="1:9" ht="15">
      <c r="A130" s="116">
        <v>33</v>
      </c>
      <c r="B130" s="25" t="s">
        <v>309</v>
      </c>
      <c r="C130" s="109" t="s">
        <v>310</v>
      </c>
      <c r="D130" s="110">
        <f t="shared" si="3"/>
        <v>0</v>
      </c>
      <c r="E130" s="110">
        <f>SUM(E123:E129)</f>
        <v>0</v>
      </c>
      <c r="F130" s="110">
        <f>SUM(F123:F129)</f>
        <v>0</v>
      </c>
      <c r="G130" s="110">
        <f>SUM(G123:G129)</f>
        <v>0</v>
      </c>
      <c r="H130" s="110">
        <f>SUM(H123:H129)</f>
        <v>0</v>
      </c>
      <c r="I130" s="110">
        <f>SUM(I123:I129)</f>
        <v>0</v>
      </c>
    </row>
    <row r="131" spans="1:9" ht="15">
      <c r="A131" s="116">
        <v>34</v>
      </c>
      <c r="B131" s="26" t="s">
        <v>311</v>
      </c>
      <c r="C131" s="111" t="s">
        <v>312</v>
      </c>
      <c r="D131" s="110">
        <f t="shared" si="3"/>
        <v>0</v>
      </c>
      <c r="E131" s="112"/>
      <c r="F131" s="112"/>
      <c r="G131" s="112"/>
      <c r="H131" s="112"/>
      <c r="I131" s="112"/>
    </row>
    <row r="132" spans="1:9" ht="15">
      <c r="A132" s="116">
        <v>35</v>
      </c>
      <c r="B132" s="26" t="s">
        <v>313</v>
      </c>
      <c r="C132" s="111" t="s">
        <v>314</v>
      </c>
      <c r="D132" s="110">
        <f t="shared" si="3"/>
        <v>0</v>
      </c>
      <c r="E132" s="112"/>
      <c r="F132" s="112"/>
      <c r="G132" s="112"/>
      <c r="H132" s="112"/>
      <c r="I132" s="112"/>
    </row>
    <row r="133" spans="1:9" ht="15">
      <c r="A133" s="116">
        <v>36</v>
      </c>
      <c r="B133" s="26" t="s">
        <v>315</v>
      </c>
      <c r="C133" s="111" t="s">
        <v>316</v>
      </c>
      <c r="D133" s="110">
        <f t="shared" si="3"/>
        <v>0</v>
      </c>
      <c r="E133" s="112"/>
      <c r="F133" s="112"/>
      <c r="G133" s="112"/>
      <c r="H133" s="112"/>
      <c r="I133" s="112"/>
    </row>
    <row r="134" spans="1:9" ht="15">
      <c r="A134" s="116">
        <v>37</v>
      </c>
      <c r="B134" s="26" t="s">
        <v>317</v>
      </c>
      <c r="C134" s="111" t="s">
        <v>318</v>
      </c>
      <c r="D134" s="110">
        <f t="shared" si="3"/>
        <v>0</v>
      </c>
      <c r="E134" s="112"/>
      <c r="F134" s="112"/>
      <c r="G134" s="112"/>
      <c r="H134" s="112"/>
      <c r="I134" s="112"/>
    </row>
    <row r="135" spans="1:9" ht="15">
      <c r="A135" s="116">
        <v>38</v>
      </c>
      <c r="B135" s="29" t="s">
        <v>319</v>
      </c>
      <c r="C135" s="109" t="s">
        <v>320</v>
      </c>
      <c r="D135" s="110">
        <f t="shared" si="3"/>
        <v>0</v>
      </c>
      <c r="E135" s="110">
        <f>SUM(E131:E134)</f>
        <v>0</v>
      </c>
      <c r="F135" s="110">
        <f>SUM(F131:F134)</f>
        <v>0</v>
      </c>
      <c r="G135" s="110">
        <f>SUM(G131:G134)</f>
        <v>0</v>
      </c>
      <c r="H135" s="110">
        <f>SUM(H131:H134)</f>
        <v>0</v>
      </c>
      <c r="I135" s="110">
        <f>SUM(I131:I134)</f>
        <v>0</v>
      </c>
    </row>
    <row r="136" spans="1:9" ht="25.5">
      <c r="A136" s="116">
        <v>39</v>
      </c>
      <c r="B136" s="26" t="s">
        <v>321</v>
      </c>
      <c r="C136" s="111" t="s">
        <v>322</v>
      </c>
      <c r="D136" s="110">
        <f aca="true" t="shared" si="4" ref="D136:D157">SUM(E136:I136)</f>
        <v>0</v>
      </c>
      <c r="E136" s="112"/>
      <c r="F136" s="112"/>
      <c r="G136" s="112"/>
      <c r="H136" s="112"/>
      <c r="I136" s="112"/>
    </row>
    <row r="137" spans="1:9" ht="25.5">
      <c r="A137" s="116">
        <v>40</v>
      </c>
      <c r="B137" s="26" t="s">
        <v>323</v>
      </c>
      <c r="C137" s="111" t="s">
        <v>324</v>
      </c>
      <c r="D137" s="110">
        <f t="shared" si="4"/>
        <v>0</v>
      </c>
      <c r="E137" s="112"/>
      <c r="F137" s="112"/>
      <c r="G137" s="112"/>
      <c r="H137" s="112"/>
      <c r="I137" s="112"/>
    </row>
    <row r="138" spans="1:9" ht="25.5">
      <c r="A138" s="116">
        <v>41</v>
      </c>
      <c r="B138" s="26" t="s">
        <v>325</v>
      </c>
      <c r="C138" s="111" t="s">
        <v>326</v>
      </c>
      <c r="D138" s="110">
        <f t="shared" si="4"/>
        <v>0</v>
      </c>
      <c r="E138" s="112"/>
      <c r="F138" s="112"/>
      <c r="G138" s="112"/>
      <c r="H138" s="112"/>
      <c r="I138" s="112"/>
    </row>
    <row r="139" spans="1:9" ht="15">
      <c r="A139" s="116">
        <v>42</v>
      </c>
      <c r="B139" s="26" t="s">
        <v>327</v>
      </c>
      <c r="C139" s="111" t="s">
        <v>328</v>
      </c>
      <c r="D139" s="110">
        <f t="shared" si="4"/>
        <v>0</v>
      </c>
      <c r="E139" s="112"/>
      <c r="F139" s="112"/>
      <c r="G139" s="112"/>
      <c r="H139" s="112"/>
      <c r="I139" s="112"/>
    </row>
    <row r="140" spans="1:9" ht="25.5">
      <c r="A140" s="116">
        <v>43</v>
      </c>
      <c r="B140" s="26" t="s">
        <v>329</v>
      </c>
      <c r="C140" s="111" t="s">
        <v>330</v>
      </c>
      <c r="D140" s="110">
        <f t="shared" si="4"/>
        <v>0</v>
      </c>
      <c r="E140" s="112"/>
      <c r="F140" s="112"/>
      <c r="G140" s="112"/>
      <c r="H140" s="112"/>
      <c r="I140" s="112"/>
    </row>
    <row r="141" spans="1:9" ht="25.5">
      <c r="A141" s="116">
        <v>44</v>
      </c>
      <c r="B141" s="26" t="s">
        <v>331</v>
      </c>
      <c r="C141" s="111" t="s">
        <v>332</v>
      </c>
      <c r="D141" s="110">
        <f t="shared" si="4"/>
        <v>0</v>
      </c>
      <c r="E141" s="112"/>
      <c r="F141" s="112"/>
      <c r="G141" s="112"/>
      <c r="H141" s="112"/>
      <c r="I141" s="112"/>
    </row>
    <row r="142" spans="1:9" ht="15">
      <c r="A142" s="116">
        <v>45</v>
      </c>
      <c r="B142" s="26" t="s">
        <v>333</v>
      </c>
      <c r="C142" s="111" t="s">
        <v>334</v>
      </c>
      <c r="D142" s="110">
        <f t="shared" si="4"/>
        <v>0</v>
      </c>
      <c r="E142" s="112"/>
      <c r="F142" s="112"/>
      <c r="G142" s="112"/>
      <c r="H142" s="112"/>
      <c r="I142" s="112"/>
    </row>
    <row r="143" spans="1:9" ht="15">
      <c r="A143" s="116">
        <v>46</v>
      </c>
      <c r="B143" s="26" t="s">
        <v>335</v>
      </c>
      <c r="C143" s="111" t="s">
        <v>336</v>
      </c>
      <c r="D143" s="110">
        <f t="shared" si="4"/>
        <v>0</v>
      </c>
      <c r="E143" s="112"/>
      <c r="F143" s="112"/>
      <c r="G143" s="112"/>
      <c r="H143" s="112"/>
      <c r="I143" s="112"/>
    </row>
    <row r="144" spans="1:9" ht="15.75" thickBot="1">
      <c r="A144" s="116">
        <v>47</v>
      </c>
      <c r="B144" s="119" t="s">
        <v>337</v>
      </c>
      <c r="C144" s="120" t="s">
        <v>338</v>
      </c>
      <c r="D144" s="110">
        <f t="shared" si="4"/>
        <v>0</v>
      </c>
      <c r="E144" s="121">
        <f>SUM(E136:E143)</f>
        <v>0</v>
      </c>
      <c r="F144" s="121">
        <f>SUM(F136:F143)</f>
        <v>0</v>
      </c>
      <c r="G144" s="121">
        <f>SUM(G136:G143)</f>
        <v>0</v>
      </c>
      <c r="H144" s="121">
        <f>SUM(H136:H143)</f>
        <v>0</v>
      </c>
      <c r="I144" s="121">
        <f>SUM(I136:I143)</f>
        <v>0</v>
      </c>
    </row>
    <row r="145" spans="1:9" ht="15.75" thickBot="1">
      <c r="A145" s="116">
        <v>48</v>
      </c>
      <c r="B145" s="122" t="s">
        <v>339</v>
      </c>
      <c r="C145" s="123" t="s">
        <v>340</v>
      </c>
      <c r="D145" s="110">
        <f t="shared" si="4"/>
        <v>27033</v>
      </c>
      <c r="E145" s="124">
        <f>E90+E91+E92+E101+E122+E130+E135+E144</f>
        <v>0</v>
      </c>
      <c r="F145" s="124">
        <f>F90+F91+F92+F101+F122+F130+F135+F144</f>
        <v>27033</v>
      </c>
      <c r="G145" s="124">
        <f>G90+G91+G92+G101+G122+G130+G135+G144</f>
        <v>0</v>
      </c>
      <c r="H145" s="124">
        <f>H90+H91+H92+H101+H122+H130+H135+H144</f>
        <v>0</v>
      </c>
      <c r="I145" s="124">
        <f>I90+I91+I92+I101+I122+I130+I135+I144</f>
        <v>0</v>
      </c>
    </row>
    <row r="146" spans="1:9" ht="15">
      <c r="A146" s="116">
        <v>49</v>
      </c>
      <c r="B146" s="39" t="s">
        <v>341</v>
      </c>
      <c r="C146" s="40" t="s">
        <v>342</v>
      </c>
      <c r="D146" s="110">
        <f t="shared" si="4"/>
        <v>0</v>
      </c>
      <c r="E146" s="125"/>
      <c r="F146" s="125"/>
      <c r="G146" s="125"/>
      <c r="H146" s="125"/>
      <c r="I146" s="125"/>
    </row>
    <row r="147" spans="1:9" ht="15">
      <c r="A147" s="116">
        <v>50</v>
      </c>
      <c r="B147" s="41" t="s">
        <v>343</v>
      </c>
      <c r="C147" s="42" t="s">
        <v>344</v>
      </c>
      <c r="D147" s="110">
        <f t="shared" si="4"/>
        <v>0</v>
      </c>
      <c r="E147" s="126"/>
      <c r="F147" s="126"/>
      <c r="G147" s="126"/>
      <c r="H147" s="126"/>
      <c r="I147" s="126"/>
    </row>
    <row r="148" spans="1:9" ht="15">
      <c r="A148" s="116">
        <v>51</v>
      </c>
      <c r="B148" s="43" t="s">
        <v>345</v>
      </c>
      <c r="C148" s="40" t="s">
        <v>346</v>
      </c>
      <c r="D148" s="110">
        <f t="shared" si="4"/>
        <v>0</v>
      </c>
      <c r="E148" s="126"/>
      <c r="F148" s="126"/>
      <c r="G148" s="126"/>
      <c r="H148" s="126"/>
      <c r="I148" s="126"/>
    </row>
    <row r="149" spans="1:9" ht="15">
      <c r="A149" s="116">
        <v>52</v>
      </c>
      <c r="B149" s="43" t="s">
        <v>347</v>
      </c>
      <c r="C149" s="42" t="s">
        <v>348</v>
      </c>
      <c r="D149" s="110">
        <f t="shared" si="4"/>
        <v>0</v>
      </c>
      <c r="E149" s="126"/>
      <c r="F149" s="126"/>
      <c r="G149" s="126"/>
      <c r="H149" s="126"/>
      <c r="I149" s="126"/>
    </row>
    <row r="150" spans="1:9" ht="15">
      <c r="A150" s="116">
        <v>53</v>
      </c>
      <c r="B150" s="43" t="s">
        <v>349</v>
      </c>
      <c r="C150" s="40" t="s">
        <v>350</v>
      </c>
      <c r="D150" s="110">
        <f t="shared" si="4"/>
        <v>27033</v>
      </c>
      <c r="E150" s="126">
        <v>27033</v>
      </c>
      <c r="F150" s="126"/>
      <c r="G150" s="126"/>
      <c r="H150" s="126"/>
      <c r="I150" s="126"/>
    </row>
    <row r="151" spans="1:9" ht="15">
      <c r="A151" s="116">
        <v>54</v>
      </c>
      <c r="B151" s="43" t="s">
        <v>351</v>
      </c>
      <c r="C151" s="42" t="s">
        <v>352</v>
      </c>
      <c r="D151" s="110">
        <f t="shared" si="4"/>
        <v>0</v>
      </c>
      <c r="E151" s="126"/>
      <c r="F151" s="126"/>
      <c r="G151" s="126"/>
      <c r="H151" s="126"/>
      <c r="I151" s="126"/>
    </row>
    <row r="152" spans="1:9" ht="15">
      <c r="A152" s="116">
        <v>55</v>
      </c>
      <c r="B152" s="43" t="s">
        <v>353</v>
      </c>
      <c r="C152" s="40" t="s">
        <v>354</v>
      </c>
      <c r="D152" s="110">
        <f t="shared" si="4"/>
        <v>0</v>
      </c>
      <c r="E152" s="126"/>
      <c r="F152" s="126"/>
      <c r="G152" s="126"/>
      <c r="H152" s="126"/>
      <c r="I152" s="126"/>
    </row>
    <row r="153" spans="1:9" ht="15">
      <c r="A153" s="116">
        <v>56</v>
      </c>
      <c r="B153" s="43" t="s">
        <v>355</v>
      </c>
      <c r="C153" s="42" t="s">
        <v>356</v>
      </c>
      <c r="D153" s="110">
        <f t="shared" si="4"/>
        <v>0</v>
      </c>
      <c r="E153" s="126"/>
      <c r="F153" s="126"/>
      <c r="G153" s="126"/>
      <c r="H153" s="126"/>
      <c r="I153" s="126"/>
    </row>
    <row r="154" spans="1:9" ht="15">
      <c r="A154" s="116">
        <v>57</v>
      </c>
      <c r="B154" s="41" t="s">
        <v>357</v>
      </c>
      <c r="C154" s="42" t="s">
        <v>358</v>
      </c>
      <c r="D154" s="110">
        <f t="shared" si="4"/>
        <v>27033</v>
      </c>
      <c r="E154" s="127">
        <f>SUM(E146:E153)</f>
        <v>27033</v>
      </c>
      <c r="F154" s="127">
        <f>SUM(F146:F153)</f>
        <v>0</v>
      </c>
      <c r="G154" s="127">
        <f>SUM(G146:G153)</f>
        <v>0</v>
      </c>
      <c r="H154" s="127">
        <f>SUM(H146:H153)</f>
        <v>0</v>
      </c>
      <c r="I154" s="127">
        <f>SUM(I146:I153)</f>
        <v>0</v>
      </c>
    </row>
    <row r="155" spans="1:9" ht="15">
      <c r="A155" s="116">
        <v>58</v>
      </c>
      <c r="B155" s="41" t="s">
        <v>359</v>
      </c>
      <c r="C155" s="42" t="s">
        <v>360</v>
      </c>
      <c r="D155" s="110">
        <f t="shared" si="4"/>
        <v>0</v>
      </c>
      <c r="E155" s="126"/>
      <c r="F155" s="126"/>
      <c r="G155" s="126"/>
      <c r="H155" s="126"/>
      <c r="I155" s="126"/>
    </row>
    <row r="156" spans="1:9" ht="15.75" thickBot="1">
      <c r="A156" s="116">
        <v>59</v>
      </c>
      <c r="B156" s="128" t="s">
        <v>361</v>
      </c>
      <c r="C156" s="129" t="s">
        <v>362</v>
      </c>
      <c r="D156" s="110">
        <f t="shared" si="4"/>
        <v>27033</v>
      </c>
      <c r="E156" s="130">
        <f>SUM(E154:E155)</f>
        <v>27033</v>
      </c>
      <c r="F156" s="130">
        <f>SUM(F154:F155)</f>
        <v>0</v>
      </c>
      <c r="G156" s="130">
        <f>SUM(G154:G155)</f>
        <v>0</v>
      </c>
      <c r="H156" s="130">
        <f>SUM(H154:H155)</f>
        <v>0</v>
      </c>
      <c r="I156" s="130">
        <f>SUM(I154:I155)</f>
        <v>0</v>
      </c>
    </row>
    <row r="157" spans="1:9" ht="15.75" thickBot="1">
      <c r="A157" s="280">
        <v>60</v>
      </c>
      <c r="B157" s="279" t="s">
        <v>363</v>
      </c>
      <c r="C157" s="278"/>
      <c r="D157" s="277">
        <f t="shared" si="4"/>
        <v>54066</v>
      </c>
      <c r="E157" s="276">
        <f>E145+E156</f>
        <v>27033</v>
      </c>
      <c r="F157" s="276">
        <f>F145+F156</f>
        <v>27033</v>
      </c>
      <c r="G157" s="276">
        <f>G145+G156</f>
        <v>0</v>
      </c>
      <c r="H157" s="276">
        <f>H145+H156</f>
        <v>0</v>
      </c>
      <c r="I157" s="276">
        <f>I145+I156</f>
        <v>0</v>
      </c>
    </row>
    <row r="158" ht="15.75" thickTop="1"/>
  </sheetData>
  <sheetProtection/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140625" style="240" customWidth="1"/>
    <col min="2" max="2" width="51.140625" style="240" customWidth="1"/>
    <col min="3" max="3" width="12.57421875" style="240" customWidth="1"/>
    <col min="4" max="4" width="10.00390625" style="240" customWidth="1"/>
    <col min="5" max="5" width="10.28125" style="240" customWidth="1"/>
    <col min="6" max="6" width="9.7109375" style="240" customWidth="1"/>
    <col min="7" max="7" width="9.57421875" style="240" customWidth="1"/>
    <col min="8" max="8" width="10.140625" style="240" customWidth="1"/>
    <col min="9" max="10" width="9.421875" style="240" customWidth="1"/>
    <col min="11" max="11" width="9.57421875" style="240" bestFit="1" customWidth="1"/>
    <col min="12" max="12" width="10.7109375" style="240" bestFit="1" customWidth="1"/>
    <col min="13" max="13" width="9.421875" style="240" customWidth="1"/>
    <col min="14" max="15" width="9.57421875" style="240" customWidth="1"/>
    <col min="16" max="16" width="10.140625" style="240" customWidth="1"/>
    <col min="17" max="16384" width="9.140625" style="240" customWidth="1"/>
  </cols>
  <sheetData>
    <row r="1" spans="2:15" ht="12.75">
      <c r="B1" s="241"/>
      <c r="C1" s="242" t="s">
        <v>539</v>
      </c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2:15" ht="12.75">
      <c r="B2" s="243"/>
      <c r="C2" s="242" t="s">
        <v>540</v>
      </c>
      <c r="D2" s="241"/>
      <c r="E2" s="241"/>
      <c r="F2" s="241"/>
      <c r="G2" s="244" t="s">
        <v>541</v>
      </c>
      <c r="H2" s="241"/>
      <c r="I2" s="241"/>
      <c r="J2" s="241"/>
      <c r="K2" s="241"/>
      <c r="L2" s="241"/>
      <c r="M2" s="241"/>
      <c r="N2" s="241"/>
      <c r="O2" s="241"/>
    </row>
    <row r="3" spans="2:15" ht="12.75">
      <c r="B3" s="243"/>
      <c r="C3" s="242" t="s">
        <v>542</v>
      </c>
      <c r="D3" s="241"/>
      <c r="E3" s="241"/>
      <c r="F3" s="241"/>
      <c r="G3" s="410" t="s">
        <v>673</v>
      </c>
      <c r="H3" s="241"/>
      <c r="I3" s="241"/>
      <c r="J3" s="241"/>
      <c r="K3" s="241"/>
      <c r="L3" s="241"/>
      <c r="M3" s="241"/>
      <c r="N3" s="241"/>
      <c r="O3" s="241"/>
    </row>
    <row r="4" spans="2:15" ht="12.75">
      <c r="B4" s="241"/>
      <c r="C4" s="241"/>
      <c r="D4" s="241"/>
      <c r="E4" s="241"/>
      <c r="F4" s="241"/>
      <c r="G4" s="220" t="s">
        <v>3</v>
      </c>
      <c r="H4" s="241"/>
      <c r="I4" s="241"/>
      <c r="J4" s="241"/>
      <c r="K4" s="241"/>
      <c r="L4" s="241"/>
      <c r="M4" s="241"/>
      <c r="N4" s="241"/>
      <c r="O4" s="241"/>
    </row>
    <row r="5" spans="2:15" ht="12.75"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6" ht="12.75">
      <c r="A6" s="179">
        <v>1</v>
      </c>
      <c r="B6" s="245" t="s">
        <v>543</v>
      </c>
      <c r="C6" s="245" t="s">
        <v>5</v>
      </c>
      <c r="D6" s="246" t="s">
        <v>544</v>
      </c>
      <c r="E6" s="246" t="s">
        <v>545</v>
      </c>
      <c r="F6" s="246" t="s">
        <v>546</v>
      </c>
      <c r="G6" s="246" t="s">
        <v>547</v>
      </c>
      <c r="H6" s="246" t="s">
        <v>548</v>
      </c>
      <c r="I6" s="246" t="s">
        <v>549</v>
      </c>
      <c r="J6" s="246" t="s">
        <v>550</v>
      </c>
      <c r="K6" s="246" t="s">
        <v>551</v>
      </c>
      <c r="L6" s="246" t="s">
        <v>552</v>
      </c>
      <c r="M6" s="246" t="s">
        <v>553</v>
      </c>
      <c r="N6" s="246" t="s">
        <v>554</v>
      </c>
      <c r="O6" s="246" t="s">
        <v>555</v>
      </c>
      <c r="P6" s="247" t="s">
        <v>556</v>
      </c>
    </row>
    <row r="7" spans="1:16" ht="12.75">
      <c r="A7" s="179">
        <v>2</v>
      </c>
      <c r="B7" s="248" t="s">
        <v>433</v>
      </c>
      <c r="C7" s="249">
        <v>350909</v>
      </c>
      <c r="D7" s="250">
        <f aca="true" t="shared" si="0" ref="D7:D13">C7/12</f>
        <v>29242.416666666668</v>
      </c>
      <c r="E7" s="250">
        <f aca="true" t="shared" si="1" ref="E7:E13">C7/12</f>
        <v>29242.416666666668</v>
      </c>
      <c r="F7" s="250">
        <f aca="true" t="shared" si="2" ref="F7:F13">C7/12</f>
        <v>29242.416666666668</v>
      </c>
      <c r="G7" s="250">
        <f aca="true" t="shared" si="3" ref="G7:G13">C7/12</f>
        <v>29242.416666666668</v>
      </c>
      <c r="H7" s="250">
        <f aca="true" t="shared" si="4" ref="H7:H13">C7/12</f>
        <v>29242.416666666668</v>
      </c>
      <c r="I7" s="250">
        <f aca="true" t="shared" si="5" ref="I7:I13">C7/12</f>
        <v>29242.416666666668</v>
      </c>
      <c r="J7" s="250">
        <f aca="true" t="shared" si="6" ref="J7:J13">C7/12</f>
        <v>29242.416666666668</v>
      </c>
      <c r="K7" s="250">
        <f aca="true" t="shared" si="7" ref="K7:K13">C7/12</f>
        <v>29242.416666666668</v>
      </c>
      <c r="L7" s="250">
        <f aca="true" t="shared" si="8" ref="L7:L13">C7/12</f>
        <v>29242.416666666668</v>
      </c>
      <c r="M7" s="250">
        <f aca="true" t="shared" si="9" ref="M7:M13">C7/12</f>
        <v>29242.416666666668</v>
      </c>
      <c r="N7" s="250">
        <f aca="true" t="shared" si="10" ref="N7:N13">C7/12</f>
        <v>29242.416666666668</v>
      </c>
      <c r="O7" s="250">
        <f aca="true" t="shared" si="11" ref="O7:O13">C7/12</f>
        <v>29242.416666666668</v>
      </c>
      <c r="P7" s="251">
        <f aca="true" t="shared" si="12" ref="P7:P27">SUM(D7:O7)</f>
        <v>350909.00000000006</v>
      </c>
    </row>
    <row r="8" spans="1:16" ht="12.75">
      <c r="A8" s="179">
        <v>3</v>
      </c>
      <c r="B8" s="248" t="s">
        <v>557</v>
      </c>
      <c r="C8" s="249">
        <v>82210</v>
      </c>
      <c r="D8" s="250">
        <f t="shared" si="0"/>
        <v>6850.833333333333</v>
      </c>
      <c r="E8" s="250">
        <f t="shared" si="1"/>
        <v>6850.833333333333</v>
      </c>
      <c r="F8" s="250">
        <f t="shared" si="2"/>
        <v>6850.833333333333</v>
      </c>
      <c r="G8" s="250">
        <f t="shared" si="3"/>
        <v>6850.833333333333</v>
      </c>
      <c r="H8" s="250">
        <f t="shared" si="4"/>
        <v>6850.833333333333</v>
      </c>
      <c r="I8" s="250">
        <f t="shared" si="5"/>
        <v>6850.833333333333</v>
      </c>
      <c r="J8" s="250">
        <f t="shared" si="6"/>
        <v>6850.833333333333</v>
      </c>
      <c r="K8" s="250">
        <f t="shared" si="7"/>
        <v>6850.833333333333</v>
      </c>
      <c r="L8" s="250">
        <f t="shared" si="8"/>
        <v>6850.833333333333</v>
      </c>
      <c r="M8" s="250">
        <f t="shared" si="9"/>
        <v>6850.833333333333</v>
      </c>
      <c r="N8" s="250">
        <f t="shared" si="10"/>
        <v>6850.833333333333</v>
      </c>
      <c r="O8" s="250">
        <f t="shared" si="11"/>
        <v>6850.833333333333</v>
      </c>
      <c r="P8" s="251">
        <f t="shared" si="12"/>
        <v>82210</v>
      </c>
    </row>
    <row r="9" spans="1:16" ht="12.75">
      <c r="A9" s="179">
        <v>4</v>
      </c>
      <c r="B9" s="248" t="s">
        <v>239</v>
      </c>
      <c r="C9" s="249">
        <v>222204</v>
      </c>
      <c r="D9" s="250">
        <f t="shared" si="0"/>
        <v>18517</v>
      </c>
      <c r="E9" s="250">
        <f t="shared" si="1"/>
        <v>18517</v>
      </c>
      <c r="F9" s="250">
        <f t="shared" si="2"/>
        <v>18517</v>
      </c>
      <c r="G9" s="250">
        <f t="shared" si="3"/>
        <v>18517</v>
      </c>
      <c r="H9" s="250">
        <f t="shared" si="4"/>
        <v>18517</v>
      </c>
      <c r="I9" s="250">
        <f t="shared" si="5"/>
        <v>18517</v>
      </c>
      <c r="J9" s="250">
        <f t="shared" si="6"/>
        <v>18517</v>
      </c>
      <c r="K9" s="250">
        <f t="shared" si="7"/>
        <v>18517</v>
      </c>
      <c r="L9" s="250">
        <f t="shared" si="8"/>
        <v>18517</v>
      </c>
      <c r="M9" s="250">
        <f t="shared" si="9"/>
        <v>18517</v>
      </c>
      <c r="N9" s="250">
        <f t="shared" si="10"/>
        <v>18517</v>
      </c>
      <c r="O9" s="250">
        <f t="shared" si="11"/>
        <v>18517</v>
      </c>
      <c r="P9" s="251">
        <f t="shared" si="12"/>
        <v>222204</v>
      </c>
    </row>
    <row r="10" spans="1:16" ht="12.75">
      <c r="A10" s="179">
        <v>5</v>
      </c>
      <c r="B10" s="248" t="s">
        <v>558</v>
      </c>
      <c r="C10" s="249">
        <v>88471</v>
      </c>
      <c r="D10" s="250">
        <f t="shared" si="0"/>
        <v>7372.583333333333</v>
      </c>
      <c r="E10" s="250">
        <f t="shared" si="1"/>
        <v>7372.583333333333</v>
      </c>
      <c r="F10" s="250">
        <f t="shared" si="2"/>
        <v>7372.583333333333</v>
      </c>
      <c r="G10" s="250">
        <f t="shared" si="3"/>
        <v>7372.583333333333</v>
      </c>
      <c r="H10" s="250">
        <f t="shared" si="4"/>
        <v>7372.583333333333</v>
      </c>
      <c r="I10" s="250">
        <f t="shared" si="5"/>
        <v>7372.583333333333</v>
      </c>
      <c r="J10" s="250">
        <f t="shared" si="6"/>
        <v>7372.583333333333</v>
      </c>
      <c r="K10" s="250">
        <f t="shared" si="7"/>
        <v>7372.583333333333</v>
      </c>
      <c r="L10" s="250">
        <f t="shared" si="8"/>
        <v>7372.583333333333</v>
      </c>
      <c r="M10" s="250">
        <f t="shared" si="9"/>
        <v>7372.583333333333</v>
      </c>
      <c r="N10" s="250">
        <f t="shared" si="10"/>
        <v>7372.583333333333</v>
      </c>
      <c r="O10" s="250">
        <f t="shared" si="11"/>
        <v>7372.583333333333</v>
      </c>
      <c r="P10" s="251">
        <f t="shared" si="12"/>
        <v>88470.99999999999</v>
      </c>
    </row>
    <row r="11" spans="1:16" ht="12.75">
      <c r="A11" s="179">
        <v>7</v>
      </c>
      <c r="B11" s="252" t="s">
        <v>559</v>
      </c>
      <c r="C11" s="253">
        <v>234605</v>
      </c>
      <c r="D11" s="250">
        <f t="shared" si="0"/>
        <v>19550.416666666668</v>
      </c>
      <c r="E11" s="250">
        <f t="shared" si="1"/>
        <v>19550.416666666668</v>
      </c>
      <c r="F11" s="250">
        <f t="shared" si="2"/>
        <v>19550.416666666668</v>
      </c>
      <c r="G11" s="250">
        <f t="shared" si="3"/>
        <v>19550.416666666668</v>
      </c>
      <c r="H11" s="250">
        <f t="shared" si="4"/>
        <v>19550.416666666668</v>
      </c>
      <c r="I11" s="250">
        <f t="shared" si="5"/>
        <v>19550.416666666668</v>
      </c>
      <c r="J11" s="250">
        <f t="shared" si="6"/>
        <v>19550.416666666668</v>
      </c>
      <c r="K11" s="250">
        <f t="shared" si="7"/>
        <v>19550.416666666668</v>
      </c>
      <c r="L11" s="250">
        <f t="shared" si="8"/>
        <v>19550.416666666668</v>
      </c>
      <c r="M11" s="250">
        <f t="shared" si="9"/>
        <v>19550.416666666668</v>
      </c>
      <c r="N11" s="250">
        <f t="shared" si="10"/>
        <v>19550.416666666668</v>
      </c>
      <c r="O11" s="250">
        <f t="shared" si="11"/>
        <v>19550.416666666668</v>
      </c>
      <c r="P11" s="251">
        <f t="shared" si="12"/>
        <v>234604.99999999997</v>
      </c>
    </row>
    <row r="12" spans="1:16" ht="12.75">
      <c r="A12" s="179">
        <v>16</v>
      </c>
      <c r="B12" s="252" t="s">
        <v>560</v>
      </c>
      <c r="C12" s="253">
        <v>101217</v>
      </c>
      <c r="D12" s="250">
        <f t="shared" si="0"/>
        <v>8434.75</v>
      </c>
      <c r="E12" s="250">
        <f t="shared" si="1"/>
        <v>8434.75</v>
      </c>
      <c r="F12" s="250">
        <f t="shared" si="2"/>
        <v>8434.75</v>
      </c>
      <c r="G12" s="250">
        <f t="shared" si="3"/>
        <v>8434.75</v>
      </c>
      <c r="H12" s="250">
        <f t="shared" si="4"/>
        <v>8434.75</v>
      </c>
      <c r="I12" s="250">
        <f t="shared" si="5"/>
        <v>8434.75</v>
      </c>
      <c r="J12" s="250">
        <f t="shared" si="6"/>
        <v>8434.75</v>
      </c>
      <c r="K12" s="250">
        <f t="shared" si="7"/>
        <v>8434.75</v>
      </c>
      <c r="L12" s="250">
        <f t="shared" si="8"/>
        <v>8434.75</v>
      </c>
      <c r="M12" s="250">
        <f t="shared" si="9"/>
        <v>8434.75</v>
      </c>
      <c r="N12" s="250">
        <f t="shared" si="10"/>
        <v>8434.75</v>
      </c>
      <c r="O12" s="250">
        <f t="shared" si="11"/>
        <v>8434.75</v>
      </c>
      <c r="P12" s="251">
        <f t="shared" si="12"/>
        <v>101217</v>
      </c>
    </row>
    <row r="13" spans="1:16" ht="12.75">
      <c r="A13" s="179">
        <v>17</v>
      </c>
      <c r="B13" s="252" t="s">
        <v>365</v>
      </c>
      <c r="C13" s="253">
        <v>34801</v>
      </c>
      <c r="D13" s="250">
        <f t="shared" si="0"/>
        <v>2900.0833333333335</v>
      </c>
      <c r="E13" s="250">
        <f t="shared" si="1"/>
        <v>2900.0833333333335</v>
      </c>
      <c r="F13" s="250">
        <f t="shared" si="2"/>
        <v>2900.0833333333335</v>
      </c>
      <c r="G13" s="250">
        <f t="shared" si="3"/>
        <v>2900.0833333333335</v>
      </c>
      <c r="H13" s="250">
        <f t="shared" si="4"/>
        <v>2900.0833333333335</v>
      </c>
      <c r="I13" s="250">
        <f t="shared" si="5"/>
        <v>2900.0833333333335</v>
      </c>
      <c r="J13" s="250">
        <f t="shared" si="6"/>
        <v>2900.0833333333335</v>
      </c>
      <c r="K13" s="250">
        <f t="shared" si="7"/>
        <v>2900.0833333333335</v>
      </c>
      <c r="L13" s="250">
        <f t="shared" si="8"/>
        <v>2900.0833333333335</v>
      </c>
      <c r="M13" s="250">
        <f t="shared" si="9"/>
        <v>2900.0833333333335</v>
      </c>
      <c r="N13" s="250">
        <f t="shared" si="10"/>
        <v>2900.0833333333335</v>
      </c>
      <c r="O13" s="250">
        <f t="shared" si="11"/>
        <v>2900.0833333333335</v>
      </c>
      <c r="P13" s="251">
        <f t="shared" si="12"/>
        <v>34800.99999999999</v>
      </c>
    </row>
    <row r="14" spans="1:16" ht="12.75">
      <c r="A14" s="179">
        <v>19</v>
      </c>
      <c r="B14" s="248" t="s">
        <v>561</v>
      </c>
      <c r="C14" s="249">
        <v>3064</v>
      </c>
      <c r="D14" s="250"/>
      <c r="E14" s="250">
        <v>3064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1">
        <f t="shared" si="12"/>
        <v>3064</v>
      </c>
    </row>
    <row r="15" spans="1:16" ht="12.75">
      <c r="A15" s="179">
        <v>20</v>
      </c>
      <c r="B15" s="254" t="s">
        <v>339</v>
      </c>
      <c r="C15" s="255">
        <f aca="true" t="shared" si="13" ref="C15:O15">SUM(C7:C14)</f>
        <v>1117481</v>
      </c>
      <c r="D15" s="255">
        <f t="shared" si="13"/>
        <v>92868.08333333333</v>
      </c>
      <c r="E15" s="255">
        <f t="shared" si="13"/>
        <v>95932.08333333333</v>
      </c>
      <c r="F15" s="255">
        <f t="shared" si="13"/>
        <v>92868.08333333333</v>
      </c>
      <c r="G15" s="255">
        <f t="shared" si="13"/>
        <v>92868.08333333333</v>
      </c>
      <c r="H15" s="255">
        <f t="shared" si="13"/>
        <v>92868.08333333333</v>
      </c>
      <c r="I15" s="255">
        <f t="shared" si="13"/>
        <v>92868.08333333333</v>
      </c>
      <c r="J15" s="255">
        <f t="shared" si="13"/>
        <v>92868.08333333333</v>
      </c>
      <c r="K15" s="255">
        <f t="shared" si="13"/>
        <v>92868.08333333333</v>
      </c>
      <c r="L15" s="255">
        <f t="shared" si="13"/>
        <v>92868.08333333333</v>
      </c>
      <c r="M15" s="255">
        <f t="shared" si="13"/>
        <v>92868.08333333333</v>
      </c>
      <c r="N15" s="255">
        <f t="shared" si="13"/>
        <v>92868.08333333333</v>
      </c>
      <c r="O15" s="255">
        <f t="shared" si="13"/>
        <v>92868.08333333333</v>
      </c>
      <c r="P15" s="251">
        <f t="shared" si="12"/>
        <v>1117481.0000000002</v>
      </c>
    </row>
    <row r="16" spans="1:16" ht="12.75">
      <c r="A16" s="238">
        <v>27</v>
      </c>
      <c r="B16" s="256" t="s">
        <v>361</v>
      </c>
      <c r="C16" s="257">
        <f aca="true" t="shared" si="14" ref="C16:O16">+C17</f>
        <v>382962</v>
      </c>
      <c r="D16" s="257">
        <f t="shared" si="14"/>
        <v>31913.5</v>
      </c>
      <c r="E16" s="257">
        <f t="shared" si="14"/>
        <v>31913.5</v>
      </c>
      <c r="F16" s="257">
        <f t="shared" si="14"/>
        <v>31913.5</v>
      </c>
      <c r="G16" s="257">
        <f t="shared" si="14"/>
        <v>31913.5</v>
      </c>
      <c r="H16" s="257">
        <f t="shared" si="14"/>
        <v>31913.5</v>
      </c>
      <c r="I16" s="257">
        <f t="shared" si="14"/>
        <v>31913.5</v>
      </c>
      <c r="J16" s="257">
        <f t="shared" si="14"/>
        <v>31913.5</v>
      </c>
      <c r="K16" s="257">
        <f t="shared" si="14"/>
        <v>31913.5</v>
      </c>
      <c r="L16" s="257">
        <f t="shared" si="14"/>
        <v>31913.5</v>
      </c>
      <c r="M16" s="257">
        <f t="shared" si="14"/>
        <v>31913.5</v>
      </c>
      <c r="N16" s="257">
        <f t="shared" si="14"/>
        <v>31913.5</v>
      </c>
      <c r="O16" s="257">
        <f t="shared" si="14"/>
        <v>31913.5</v>
      </c>
      <c r="P16" s="258">
        <f t="shared" si="12"/>
        <v>382962</v>
      </c>
    </row>
    <row r="17" spans="1:16" ht="12.75">
      <c r="A17" s="238">
        <v>29</v>
      </c>
      <c r="B17" s="259" t="s">
        <v>562</v>
      </c>
      <c r="C17" s="260">
        <v>382962</v>
      </c>
      <c r="D17" s="250">
        <f>C17/12</f>
        <v>31913.5</v>
      </c>
      <c r="E17" s="250">
        <f>D17</f>
        <v>31913.5</v>
      </c>
      <c r="F17" s="250">
        <f aca="true" t="shared" si="15" ref="F17:O17">E17</f>
        <v>31913.5</v>
      </c>
      <c r="G17" s="250">
        <f t="shared" si="15"/>
        <v>31913.5</v>
      </c>
      <c r="H17" s="250">
        <f t="shared" si="15"/>
        <v>31913.5</v>
      </c>
      <c r="I17" s="250">
        <f t="shared" si="15"/>
        <v>31913.5</v>
      </c>
      <c r="J17" s="250">
        <f t="shared" si="15"/>
        <v>31913.5</v>
      </c>
      <c r="K17" s="250">
        <f t="shared" si="15"/>
        <v>31913.5</v>
      </c>
      <c r="L17" s="250">
        <f t="shared" si="15"/>
        <v>31913.5</v>
      </c>
      <c r="M17" s="250">
        <f t="shared" si="15"/>
        <v>31913.5</v>
      </c>
      <c r="N17" s="250">
        <f t="shared" si="15"/>
        <v>31913.5</v>
      </c>
      <c r="O17" s="250">
        <f t="shared" si="15"/>
        <v>31913.5</v>
      </c>
      <c r="P17" s="258">
        <f t="shared" si="12"/>
        <v>382962</v>
      </c>
    </row>
    <row r="18" spans="1:16" ht="21.75" customHeight="1">
      <c r="A18" s="238">
        <v>30</v>
      </c>
      <c r="B18" s="261" t="s">
        <v>563</v>
      </c>
      <c r="C18" s="262">
        <f aca="true" t="shared" si="16" ref="C18:O18">C15+C16</f>
        <v>1500443</v>
      </c>
      <c r="D18" s="262">
        <f t="shared" si="16"/>
        <v>124781.58333333333</v>
      </c>
      <c r="E18" s="262">
        <f t="shared" si="16"/>
        <v>127845.58333333333</v>
      </c>
      <c r="F18" s="262">
        <f t="shared" si="16"/>
        <v>124781.58333333333</v>
      </c>
      <c r="G18" s="262">
        <f t="shared" si="16"/>
        <v>124781.58333333333</v>
      </c>
      <c r="H18" s="262">
        <f t="shared" si="16"/>
        <v>124781.58333333333</v>
      </c>
      <c r="I18" s="262">
        <f t="shared" si="16"/>
        <v>124781.58333333333</v>
      </c>
      <c r="J18" s="262">
        <f t="shared" si="16"/>
        <v>124781.58333333333</v>
      </c>
      <c r="K18" s="262">
        <f t="shared" si="16"/>
        <v>124781.58333333333</v>
      </c>
      <c r="L18" s="262">
        <f t="shared" si="16"/>
        <v>124781.58333333333</v>
      </c>
      <c r="M18" s="262">
        <f t="shared" si="16"/>
        <v>124781.58333333333</v>
      </c>
      <c r="N18" s="262">
        <f t="shared" si="16"/>
        <v>124781.58333333333</v>
      </c>
      <c r="O18" s="262">
        <f t="shared" si="16"/>
        <v>124781.58333333333</v>
      </c>
      <c r="P18" s="258">
        <f t="shared" si="12"/>
        <v>1500442.9999999998</v>
      </c>
    </row>
    <row r="19" spans="1:16" ht="12.75">
      <c r="A19" s="238">
        <v>33</v>
      </c>
      <c r="B19" s="259" t="s">
        <v>564</v>
      </c>
      <c r="C19" s="249">
        <v>586285</v>
      </c>
      <c r="D19" s="250">
        <f aca="true" t="shared" si="17" ref="D19:D25">C19/12</f>
        <v>48857.083333333336</v>
      </c>
      <c r="E19" s="250">
        <f aca="true" t="shared" si="18" ref="E19:E25">C19/12</f>
        <v>48857.083333333336</v>
      </c>
      <c r="F19" s="250">
        <f aca="true" t="shared" si="19" ref="F19:F25">C19/12</f>
        <v>48857.083333333336</v>
      </c>
      <c r="G19" s="250">
        <f aca="true" t="shared" si="20" ref="G19:G25">C19/12</f>
        <v>48857.083333333336</v>
      </c>
      <c r="H19" s="250">
        <f aca="true" t="shared" si="21" ref="H19:H25">C19/12</f>
        <v>48857.083333333336</v>
      </c>
      <c r="I19" s="250">
        <f aca="true" t="shared" si="22" ref="I19:I25">C19/12</f>
        <v>48857.083333333336</v>
      </c>
      <c r="J19" s="250">
        <f aca="true" t="shared" si="23" ref="J19:J25">C19/12</f>
        <v>48857.083333333336</v>
      </c>
      <c r="K19" s="250">
        <f aca="true" t="shared" si="24" ref="K19:K25">C19/12</f>
        <v>48857.083333333336</v>
      </c>
      <c r="L19" s="250">
        <f aca="true" t="shared" si="25" ref="L19:L25">C19/12</f>
        <v>48857.083333333336</v>
      </c>
      <c r="M19" s="250">
        <f aca="true" t="shared" si="26" ref="M19:M25">C19/12</f>
        <v>48857.083333333336</v>
      </c>
      <c r="N19" s="250">
        <f aca="true" t="shared" si="27" ref="N19:N25">C19/12</f>
        <v>48857.083333333336</v>
      </c>
      <c r="O19" s="250">
        <f aca="true" t="shared" si="28" ref="O19:O25">C19/12</f>
        <v>48857.083333333336</v>
      </c>
      <c r="P19" s="258">
        <f t="shared" si="12"/>
        <v>586285</v>
      </c>
    </row>
    <row r="20" spans="1:16" ht="12.75">
      <c r="A20" s="238">
        <v>34</v>
      </c>
      <c r="B20" s="259" t="s">
        <v>565</v>
      </c>
      <c r="C20" s="249">
        <v>31621</v>
      </c>
      <c r="D20" s="250">
        <f t="shared" si="17"/>
        <v>2635.0833333333335</v>
      </c>
      <c r="E20" s="250">
        <f t="shared" si="18"/>
        <v>2635.0833333333335</v>
      </c>
      <c r="F20" s="250">
        <f t="shared" si="19"/>
        <v>2635.0833333333335</v>
      </c>
      <c r="G20" s="250">
        <f t="shared" si="20"/>
        <v>2635.0833333333335</v>
      </c>
      <c r="H20" s="250">
        <f t="shared" si="21"/>
        <v>2635.0833333333335</v>
      </c>
      <c r="I20" s="250">
        <f t="shared" si="22"/>
        <v>2635.0833333333335</v>
      </c>
      <c r="J20" s="250">
        <f t="shared" si="23"/>
        <v>2635.0833333333335</v>
      </c>
      <c r="K20" s="250">
        <f t="shared" si="24"/>
        <v>2635.0833333333335</v>
      </c>
      <c r="L20" s="250">
        <f t="shared" si="25"/>
        <v>2635.0833333333335</v>
      </c>
      <c r="M20" s="250">
        <f t="shared" si="26"/>
        <v>2635.0833333333335</v>
      </c>
      <c r="N20" s="250">
        <f t="shared" si="27"/>
        <v>2635.0833333333335</v>
      </c>
      <c r="O20" s="250">
        <f t="shared" si="28"/>
        <v>2635.0833333333335</v>
      </c>
      <c r="P20" s="258">
        <f t="shared" si="12"/>
        <v>31620.999999999996</v>
      </c>
    </row>
    <row r="21" spans="1:16" ht="12.75">
      <c r="A21" s="238">
        <v>35</v>
      </c>
      <c r="B21" s="263" t="s">
        <v>435</v>
      </c>
      <c r="C21" s="253">
        <v>219486</v>
      </c>
      <c r="D21" s="250">
        <f t="shared" si="17"/>
        <v>18290.5</v>
      </c>
      <c r="E21" s="250">
        <f t="shared" si="18"/>
        <v>18290.5</v>
      </c>
      <c r="F21" s="250">
        <f t="shared" si="19"/>
        <v>18290.5</v>
      </c>
      <c r="G21" s="250">
        <f t="shared" si="20"/>
        <v>18290.5</v>
      </c>
      <c r="H21" s="250">
        <f t="shared" si="21"/>
        <v>18290.5</v>
      </c>
      <c r="I21" s="250">
        <f t="shared" si="22"/>
        <v>18290.5</v>
      </c>
      <c r="J21" s="250">
        <f t="shared" si="23"/>
        <v>18290.5</v>
      </c>
      <c r="K21" s="250">
        <f t="shared" si="24"/>
        <v>18290.5</v>
      </c>
      <c r="L21" s="250">
        <f t="shared" si="25"/>
        <v>18290.5</v>
      </c>
      <c r="M21" s="250">
        <f t="shared" si="26"/>
        <v>18290.5</v>
      </c>
      <c r="N21" s="250">
        <f t="shared" si="27"/>
        <v>18290.5</v>
      </c>
      <c r="O21" s="250">
        <f t="shared" si="28"/>
        <v>18290.5</v>
      </c>
      <c r="P21" s="258">
        <f t="shared" si="12"/>
        <v>219486</v>
      </c>
    </row>
    <row r="22" spans="1:16" ht="12.75">
      <c r="A22" s="238">
        <v>36</v>
      </c>
      <c r="B22" s="264" t="s">
        <v>167</v>
      </c>
      <c r="C22" s="265">
        <v>60992</v>
      </c>
      <c r="D22" s="250">
        <f t="shared" si="17"/>
        <v>5082.666666666667</v>
      </c>
      <c r="E22" s="250">
        <f t="shared" si="18"/>
        <v>5082.666666666667</v>
      </c>
      <c r="F22" s="250">
        <f t="shared" si="19"/>
        <v>5082.666666666667</v>
      </c>
      <c r="G22" s="250">
        <f t="shared" si="20"/>
        <v>5082.666666666667</v>
      </c>
      <c r="H22" s="250">
        <f t="shared" si="21"/>
        <v>5082.666666666667</v>
      </c>
      <c r="I22" s="250">
        <f t="shared" si="22"/>
        <v>5082.666666666667</v>
      </c>
      <c r="J22" s="250">
        <f t="shared" si="23"/>
        <v>5082.666666666667</v>
      </c>
      <c r="K22" s="250">
        <f t="shared" si="24"/>
        <v>5082.666666666667</v>
      </c>
      <c r="L22" s="250">
        <f t="shared" si="25"/>
        <v>5082.666666666667</v>
      </c>
      <c r="M22" s="250">
        <f t="shared" si="26"/>
        <v>5082.666666666667</v>
      </c>
      <c r="N22" s="250">
        <f t="shared" si="27"/>
        <v>5082.666666666667</v>
      </c>
      <c r="O22" s="250">
        <f t="shared" si="28"/>
        <v>5082.666666666667</v>
      </c>
      <c r="P22" s="258">
        <f t="shared" si="12"/>
        <v>60991.99999999999</v>
      </c>
    </row>
    <row r="23" spans="1:16" ht="12.75">
      <c r="A23" s="238">
        <v>37</v>
      </c>
      <c r="B23" s="264" t="s">
        <v>457</v>
      </c>
      <c r="C23" s="265">
        <v>1970</v>
      </c>
      <c r="D23" s="250">
        <f t="shared" si="17"/>
        <v>164.16666666666666</v>
      </c>
      <c r="E23" s="250">
        <f t="shared" si="18"/>
        <v>164.16666666666666</v>
      </c>
      <c r="F23" s="250">
        <f t="shared" si="19"/>
        <v>164.16666666666666</v>
      </c>
      <c r="G23" s="250">
        <f t="shared" si="20"/>
        <v>164.16666666666666</v>
      </c>
      <c r="H23" s="250">
        <f t="shared" si="21"/>
        <v>164.16666666666666</v>
      </c>
      <c r="I23" s="250">
        <f t="shared" si="22"/>
        <v>164.16666666666666</v>
      </c>
      <c r="J23" s="250">
        <f t="shared" si="23"/>
        <v>164.16666666666666</v>
      </c>
      <c r="K23" s="250">
        <f t="shared" si="24"/>
        <v>164.16666666666666</v>
      </c>
      <c r="L23" s="250">
        <f t="shared" si="25"/>
        <v>164.16666666666666</v>
      </c>
      <c r="M23" s="250">
        <f t="shared" si="26"/>
        <v>164.16666666666666</v>
      </c>
      <c r="N23" s="250">
        <f t="shared" si="27"/>
        <v>164.16666666666666</v>
      </c>
      <c r="O23" s="250">
        <f t="shared" si="28"/>
        <v>164.16666666666666</v>
      </c>
      <c r="P23" s="258">
        <f t="shared" si="12"/>
        <v>1970.0000000000002</v>
      </c>
    </row>
    <row r="24" spans="1:16" ht="12.75">
      <c r="A24" s="238"/>
      <c r="B24" s="264" t="s">
        <v>566</v>
      </c>
      <c r="C24" s="265">
        <v>70</v>
      </c>
      <c r="D24" s="250">
        <f t="shared" si="17"/>
        <v>5.833333333333333</v>
      </c>
      <c r="E24" s="250">
        <f t="shared" si="18"/>
        <v>5.833333333333333</v>
      </c>
      <c r="F24" s="250">
        <f t="shared" si="19"/>
        <v>5.833333333333333</v>
      </c>
      <c r="G24" s="250">
        <f t="shared" si="20"/>
        <v>5.833333333333333</v>
      </c>
      <c r="H24" s="250">
        <f t="shared" si="21"/>
        <v>5.833333333333333</v>
      </c>
      <c r="I24" s="250">
        <f t="shared" si="22"/>
        <v>5.833333333333333</v>
      </c>
      <c r="J24" s="250">
        <f t="shared" si="23"/>
        <v>5.833333333333333</v>
      </c>
      <c r="K24" s="250">
        <f t="shared" si="24"/>
        <v>5.833333333333333</v>
      </c>
      <c r="L24" s="250">
        <f t="shared" si="25"/>
        <v>5.833333333333333</v>
      </c>
      <c r="M24" s="250">
        <f t="shared" si="26"/>
        <v>5.833333333333333</v>
      </c>
      <c r="N24" s="250">
        <f t="shared" si="27"/>
        <v>5.833333333333333</v>
      </c>
      <c r="O24" s="250">
        <f t="shared" si="28"/>
        <v>5.833333333333333</v>
      </c>
      <c r="P24" s="258">
        <f t="shared" si="12"/>
        <v>70</v>
      </c>
    </row>
    <row r="25" spans="1:16" ht="12.75">
      <c r="A25" s="238">
        <v>38</v>
      </c>
      <c r="B25" s="264" t="s">
        <v>567</v>
      </c>
      <c r="C25" s="265">
        <v>600</v>
      </c>
      <c r="D25" s="250">
        <f t="shared" si="17"/>
        <v>50</v>
      </c>
      <c r="E25" s="250">
        <f t="shared" si="18"/>
        <v>50</v>
      </c>
      <c r="F25" s="250">
        <f t="shared" si="19"/>
        <v>50</v>
      </c>
      <c r="G25" s="250">
        <f t="shared" si="20"/>
        <v>50</v>
      </c>
      <c r="H25" s="250">
        <f t="shared" si="21"/>
        <v>50</v>
      </c>
      <c r="I25" s="250">
        <f t="shared" si="22"/>
        <v>50</v>
      </c>
      <c r="J25" s="250">
        <f t="shared" si="23"/>
        <v>50</v>
      </c>
      <c r="K25" s="250">
        <f t="shared" si="24"/>
        <v>50</v>
      </c>
      <c r="L25" s="250">
        <f t="shared" si="25"/>
        <v>50</v>
      </c>
      <c r="M25" s="250">
        <f t="shared" si="26"/>
        <v>50</v>
      </c>
      <c r="N25" s="250">
        <f t="shared" si="27"/>
        <v>50</v>
      </c>
      <c r="O25" s="250">
        <f t="shared" si="28"/>
        <v>50</v>
      </c>
      <c r="P25" s="258">
        <f t="shared" si="12"/>
        <v>600</v>
      </c>
    </row>
    <row r="26" spans="1:16" s="242" customFormat="1" ht="12.75">
      <c r="A26" s="266">
        <v>39</v>
      </c>
      <c r="B26" s="267" t="s">
        <v>568</v>
      </c>
      <c r="C26" s="268">
        <f aca="true" t="shared" si="29" ref="C26:O26">SUM(C19:C25)</f>
        <v>901024</v>
      </c>
      <c r="D26" s="268">
        <f t="shared" si="29"/>
        <v>75085.33333333334</v>
      </c>
      <c r="E26" s="268">
        <f t="shared" si="29"/>
        <v>75085.33333333334</v>
      </c>
      <c r="F26" s="268">
        <f t="shared" si="29"/>
        <v>75085.33333333334</v>
      </c>
      <c r="G26" s="268">
        <f t="shared" si="29"/>
        <v>75085.33333333334</v>
      </c>
      <c r="H26" s="268">
        <f t="shared" si="29"/>
        <v>75085.33333333334</v>
      </c>
      <c r="I26" s="268">
        <f t="shared" si="29"/>
        <v>75085.33333333334</v>
      </c>
      <c r="J26" s="268">
        <f t="shared" si="29"/>
        <v>75085.33333333334</v>
      </c>
      <c r="K26" s="268">
        <f t="shared" si="29"/>
        <v>75085.33333333334</v>
      </c>
      <c r="L26" s="268">
        <f t="shared" si="29"/>
        <v>75085.33333333334</v>
      </c>
      <c r="M26" s="268">
        <f t="shared" si="29"/>
        <v>75085.33333333334</v>
      </c>
      <c r="N26" s="268">
        <f t="shared" si="29"/>
        <v>75085.33333333334</v>
      </c>
      <c r="O26" s="268">
        <f t="shared" si="29"/>
        <v>75085.33333333334</v>
      </c>
      <c r="P26" s="269">
        <f t="shared" si="12"/>
        <v>901024.0000000003</v>
      </c>
    </row>
    <row r="27" spans="1:16" ht="16.5" customHeight="1">
      <c r="A27" s="238">
        <v>55</v>
      </c>
      <c r="B27" s="256" t="s">
        <v>569</v>
      </c>
      <c r="C27" s="257">
        <f aca="true" t="shared" si="30" ref="C27:O27">SUM(C28:C29)</f>
        <v>599419</v>
      </c>
      <c r="D27" s="257">
        <f t="shared" si="30"/>
        <v>49951.58333333333</v>
      </c>
      <c r="E27" s="257">
        <f t="shared" si="30"/>
        <v>49951.58333333333</v>
      </c>
      <c r="F27" s="257">
        <f t="shared" si="30"/>
        <v>49951.58333333333</v>
      </c>
      <c r="G27" s="257">
        <f t="shared" si="30"/>
        <v>49951.58333333333</v>
      </c>
      <c r="H27" s="257">
        <f t="shared" si="30"/>
        <v>49951.58333333333</v>
      </c>
      <c r="I27" s="257">
        <f t="shared" si="30"/>
        <v>49951.58333333333</v>
      </c>
      <c r="J27" s="257">
        <f t="shared" si="30"/>
        <v>49951.58333333333</v>
      </c>
      <c r="K27" s="257">
        <f t="shared" si="30"/>
        <v>49951.58333333333</v>
      </c>
      <c r="L27" s="257">
        <f t="shared" si="30"/>
        <v>49951.58333333333</v>
      </c>
      <c r="M27" s="257">
        <f t="shared" si="30"/>
        <v>49951.58333333333</v>
      </c>
      <c r="N27" s="257">
        <f t="shared" si="30"/>
        <v>49951.58333333333</v>
      </c>
      <c r="O27" s="257">
        <f t="shared" si="30"/>
        <v>49951.58333333333</v>
      </c>
      <c r="P27" s="258">
        <f t="shared" si="12"/>
        <v>599418.9999999999</v>
      </c>
    </row>
    <row r="28" spans="1:16" s="272" customFormat="1" ht="16.5" customHeight="1">
      <c r="A28" s="270"/>
      <c r="B28" s="264" t="s">
        <v>570</v>
      </c>
      <c r="C28" s="271">
        <v>216457</v>
      </c>
      <c r="D28" s="250">
        <f>C28/12</f>
        <v>18038.083333333332</v>
      </c>
      <c r="E28" s="250">
        <f>C28/12</f>
        <v>18038.083333333332</v>
      </c>
      <c r="F28" s="250">
        <f>C28/12</f>
        <v>18038.083333333332</v>
      </c>
      <c r="G28" s="250">
        <f>C28/12</f>
        <v>18038.083333333332</v>
      </c>
      <c r="H28" s="250">
        <f>C28/12</f>
        <v>18038.083333333332</v>
      </c>
      <c r="I28" s="250">
        <f>C28/12</f>
        <v>18038.083333333332</v>
      </c>
      <c r="J28" s="250">
        <f>C28/12</f>
        <v>18038.083333333332</v>
      </c>
      <c r="K28" s="250">
        <f>C28/12</f>
        <v>18038.083333333332</v>
      </c>
      <c r="L28" s="250">
        <f>C28/12</f>
        <v>18038.083333333332</v>
      </c>
      <c r="M28" s="250">
        <f>C28/12</f>
        <v>18038.083333333332</v>
      </c>
      <c r="N28" s="250">
        <f>C28/12</f>
        <v>18038.083333333332</v>
      </c>
      <c r="O28" s="250">
        <f>C28/12</f>
        <v>18038.083333333332</v>
      </c>
      <c r="P28" s="251"/>
    </row>
    <row r="29" spans="1:16" ht="12.75">
      <c r="A29" s="238">
        <v>56</v>
      </c>
      <c r="B29" s="259" t="s">
        <v>562</v>
      </c>
      <c r="C29" s="273">
        <v>382962</v>
      </c>
      <c r="D29" s="250">
        <f>C29/12</f>
        <v>31913.5</v>
      </c>
      <c r="E29" s="250">
        <f>C29/12</f>
        <v>31913.5</v>
      </c>
      <c r="F29" s="250">
        <f>C29/12</f>
        <v>31913.5</v>
      </c>
      <c r="G29" s="250">
        <f>C29/12</f>
        <v>31913.5</v>
      </c>
      <c r="H29" s="250">
        <f>C29/12</f>
        <v>31913.5</v>
      </c>
      <c r="I29" s="250">
        <f>C29/12</f>
        <v>31913.5</v>
      </c>
      <c r="J29" s="250">
        <f>C29/12</f>
        <v>31913.5</v>
      </c>
      <c r="K29" s="250">
        <f>C29/12</f>
        <v>31913.5</v>
      </c>
      <c r="L29" s="250">
        <f>C29/12</f>
        <v>31913.5</v>
      </c>
      <c r="M29" s="250">
        <f>C29/12</f>
        <v>31913.5</v>
      </c>
      <c r="N29" s="250">
        <f>C29/12</f>
        <v>31913.5</v>
      </c>
      <c r="O29" s="250">
        <f>C29/12</f>
        <v>31913.5</v>
      </c>
      <c r="P29" s="258">
        <f>SUM(D29:O29)</f>
        <v>382962</v>
      </c>
    </row>
    <row r="30" spans="1:16" ht="18" customHeight="1">
      <c r="A30" s="238">
        <v>58</v>
      </c>
      <c r="B30" s="274" t="s">
        <v>571</v>
      </c>
      <c r="C30" s="275">
        <f aca="true" t="shared" si="31" ref="C30:O30">C26+C27</f>
        <v>1500443</v>
      </c>
      <c r="D30" s="275">
        <f t="shared" si="31"/>
        <v>125036.91666666667</v>
      </c>
      <c r="E30" s="275">
        <f t="shared" si="31"/>
        <v>125036.91666666667</v>
      </c>
      <c r="F30" s="275">
        <f t="shared" si="31"/>
        <v>125036.91666666667</v>
      </c>
      <c r="G30" s="275">
        <f t="shared" si="31"/>
        <v>125036.91666666667</v>
      </c>
      <c r="H30" s="275">
        <f t="shared" si="31"/>
        <v>125036.91666666667</v>
      </c>
      <c r="I30" s="275">
        <f t="shared" si="31"/>
        <v>125036.91666666667</v>
      </c>
      <c r="J30" s="275">
        <f t="shared" si="31"/>
        <v>125036.91666666667</v>
      </c>
      <c r="K30" s="275">
        <f t="shared" si="31"/>
        <v>125036.91666666667</v>
      </c>
      <c r="L30" s="275">
        <f t="shared" si="31"/>
        <v>125036.91666666667</v>
      </c>
      <c r="M30" s="275">
        <f t="shared" si="31"/>
        <v>125036.91666666667</v>
      </c>
      <c r="N30" s="275">
        <f t="shared" si="31"/>
        <v>125036.91666666667</v>
      </c>
      <c r="O30" s="275">
        <f t="shared" si="31"/>
        <v>125036.91666666667</v>
      </c>
      <c r="P30" s="258">
        <f>SUM(D30:O30)</f>
        <v>1500443.0000000002</v>
      </c>
    </row>
    <row r="31" spans="2:15" ht="12.75"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</row>
    <row r="32" spans="2:15" ht="12.75"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D1">
      <selection activeCell="J4" sqref="J4"/>
    </sheetView>
  </sheetViews>
  <sheetFormatPr defaultColWidth="9.140625" defaultRowHeight="15"/>
  <cols>
    <col min="1" max="1" width="47.28125" style="291" customWidth="1"/>
    <col min="2" max="2" width="9.00390625" style="291" customWidth="1"/>
    <col min="3" max="3" width="10.8515625" style="291" customWidth="1"/>
    <col min="4" max="4" width="9.140625" style="291" customWidth="1"/>
    <col min="5" max="5" width="13.421875" style="291" customWidth="1"/>
    <col min="6" max="6" width="13.00390625" style="291" customWidth="1"/>
    <col min="7" max="7" width="13.28125" style="291" customWidth="1"/>
    <col min="8" max="8" width="15.00390625" style="291" customWidth="1"/>
    <col min="9" max="9" width="10.7109375" style="291" customWidth="1"/>
    <col min="10" max="10" width="13.8515625" style="291" customWidth="1"/>
    <col min="11" max="11" width="15.00390625" style="291" customWidth="1"/>
    <col min="12" max="12" width="12.8515625" style="291" customWidth="1"/>
    <col min="13" max="13" width="14.00390625" style="291" customWidth="1"/>
    <col min="14" max="14" width="11.57421875" style="291" customWidth="1"/>
    <col min="15" max="16384" width="9.140625" style="291" customWidth="1"/>
  </cols>
  <sheetData>
    <row r="1" spans="1:9" ht="18.75">
      <c r="A1" s="288" t="s">
        <v>0</v>
      </c>
      <c r="B1" s="288" t="s">
        <v>584</v>
      </c>
      <c r="C1" s="289"/>
      <c r="D1" s="290"/>
      <c r="E1" s="290"/>
      <c r="I1" s="2" t="s">
        <v>585</v>
      </c>
    </row>
    <row r="2" spans="1:9" ht="18.75">
      <c r="A2" s="288"/>
      <c r="B2" s="288"/>
      <c r="C2" s="289"/>
      <c r="D2" s="290"/>
      <c r="E2" s="290"/>
      <c r="I2" s="410" t="s">
        <v>673</v>
      </c>
    </row>
    <row r="3" spans="1:9" ht="18.75">
      <c r="A3" s="288" t="s">
        <v>586</v>
      </c>
      <c r="B3" s="288"/>
      <c r="C3" s="289"/>
      <c r="D3" s="290"/>
      <c r="E3" s="290"/>
      <c r="I3" s="7" t="s">
        <v>3</v>
      </c>
    </row>
    <row r="4" spans="1:14" ht="15.75">
      <c r="A4" s="292"/>
      <c r="B4" s="292"/>
      <c r="C4" s="293"/>
      <c r="D4" s="294"/>
      <c r="E4" s="291" t="s">
        <v>5</v>
      </c>
      <c r="F4" s="291" t="s">
        <v>587</v>
      </c>
      <c r="G4" s="291" t="s">
        <v>7</v>
      </c>
      <c r="H4" s="291" t="s">
        <v>8</v>
      </c>
      <c r="I4" s="291" t="s">
        <v>10</v>
      </c>
      <c r="J4" s="291" t="s">
        <v>588</v>
      </c>
      <c r="K4" s="291" t="s">
        <v>589</v>
      </c>
      <c r="L4" s="291" t="s">
        <v>590</v>
      </c>
      <c r="M4" s="291" t="s">
        <v>591</v>
      </c>
      <c r="N4" s="291" t="s">
        <v>592</v>
      </c>
    </row>
    <row r="5" spans="1:13" ht="12.75" customHeight="1" thickBot="1">
      <c r="A5" s="295"/>
      <c r="B5" s="296" t="s">
        <v>593</v>
      </c>
      <c r="C5" s="297"/>
      <c r="D5" s="297"/>
      <c r="E5" s="298" t="s">
        <v>594</v>
      </c>
      <c r="F5" s="298" t="s">
        <v>594</v>
      </c>
      <c r="G5" s="298" t="s">
        <v>594</v>
      </c>
      <c r="H5" s="298" t="s">
        <v>594</v>
      </c>
      <c r="I5" s="298" t="s">
        <v>594</v>
      </c>
      <c r="J5" s="298" t="s">
        <v>594</v>
      </c>
      <c r="K5" s="298" t="s">
        <v>594</v>
      </c>
      <c r="L5" s="298"/>
      <c r="M5" s="298" t="s">
        <v>594</v>
      </c>
    </row>
    <row r="6" spans="1:14" ht="12.75" customHeight="1" thickBot="1" thickTop="1">
      <c r="A6" s="299" t="s">
        <v>595</v>
      </c>
      <c r="B6" s="300"/>
      <c r="C6" s="301"/>
      <c r="D6" s="302"/>
      <c r="E6" s="303">
        <f>E7+E15+E23+E37+E39+E45</f>
        <v>418182623.6666667</v>
      </c>
      <c r="F6" s="303">
        <f aca="true" t="shared" si="0" ref="F6:N6">F7+F15+F23+F37+F39+F45</f>
        <v>108598385</v>
      </c>
      <c r="G6" s="303">
        <f t="shared" si="0"/>
        <v>102363000</v>
      </c>
      <c r="H6" s="303">
        <f t="shared" si="0"/>
        <v>43448724</v>
      </c>
      <c r="I6" s="303">
        <f t="shared" si="0"/>
        <v>6974520</v>
      </c>
      <c r="J6" s="303">
        <f t="shared" si="0"/>
        <v>79530543</v>
      </c>
      <c r="K6" s="303">
        <f t="shared" si="0"/>
        <v>52644795</v>
      </c>
      <c r="L6" s="303">
        <f t="shared" si="0"/>
        <v>11620389</v>
      </c>
      <c r="M6" s="304">
        <f t="shared" si="0"/>
        <v>13002268</v>
      </c>
      <c r="N6" s="305">
        <f t="shared" si="0"/>
        <v>418182624</v>
      </c>
    </row>
    <row r="7" spans="1:14" ht="12.75" customHeight="1" thickBot="1" thickTop="1">
      <c r="A7" s="306" t="s">
        <v>596</v>
      </c>
      <c r="B7" s="307" t="s">
        <v>21</v>
      </c>
      <c r="C7" s="308"/>
      <c r="D7" s="309" t="s">
        <v>597</v>
      </c>
      <c r="E7" s="310">
        <f aca="true" t="shared" si="1" ref="E7:N7">SUM(E8:E13)</f>
        <v>148175259</v>
      </c>
      <c r="F7" s="310">
        <f t="shared" si="1"/>
        <v>6203535</v>
      </c>
      <c r="G7" s="310">
        <f t="shared" si="1"/>
        <v>102363000</v>
      </c>
      <c r="H7" s="310">
        <f t="shared" si="1"/>
        <v>39608724</v>
      </c>
      <c r="I7" s="310">
        <f t="shared" si="1"/>
        <v>0</v>
      </c>
      <c r="J7" s="310">
        <f t="shared" si="1"/>
        <v>0</v>
      </c>
      <c r="K7" s="310">
        <f t="shared" si="1"/>
        <v>0</v>
      </c>
      <c r="L7" s="310">
        <f t="shared" si="1"/>
        <v>0</v>
      </c>
      <c r="M7" s="310">
        <f t="shared" si="1"/>
        <v>0</v>
      </c>
      <c r="N7" s="311">
        <f t="shared" si="1"/>
        <v>148175259</v>
      </c>
    </row>
    <row r="8" spans="1:14" ht="12.75" customHeight="1">
      <c r="A8" s="312" t="s">
        <v>598</v>
      </c>
      <c r="B8" s="313"/>
      <c r="C8" s="314">
        <v>4580000</v>
      </c>
      <c r="D8" s="315">
        <v>22.35</v>
      </c>
      <c r="E8" s="316">
        <f>C8*D8</f>
        <v>102363000</v>
      </c>
      <c r="F8" s="317"/>
      <c r="G8" s="318">
        <v>102363000</v>
      </c>
      <c r="H8" s="318"/>
      <c r="I8" s="318"/>
      <c r="J8" s="318"/>
      <c r="K8" s="318"/>
      <c r="L8" s="318"/>
      <c r="M8" s="318"/>
      <c r="N8" s="319">
        <f>SUM(F8:M8)</f>
        <v>102363000</v>
      </c>
    </row>
    <row r="9" spans="1:14" ht="12.75" customHeight="1">
      <c r="A9" s="312" t="s">
        <v>599</v>
      </c>
      <c r="B9" s="313"/>
      <c r="C9" s="314">
        <v>22300</v>
      </c>
      <c r="D9" s="315"/>
      <c r="E9" s="320">
        <v>8966830</v>
      </c>
      <c r="F9" s="321"/>
      <c r="G9" s="322"/>
      <c r="H9" s="322">
        <v>8966830</v>
      </c>
      <c r="I9" s="322"/>
      <c r="J9" s="322"/>
      <c r="K9" s="322"/>
      <c r="L9" s="322"/>
      <c r="M9" s="322"/>
      <c r="N9" s="319">
        <f aca="true" t="shared" si="2" ref="N9:N50">SUM(F9:M9)</f>
        <v>8966830</v>
      </c>
    </row>
    <row r="10" spans="1:14" ht="12.75" customHeight="1">
      <c r="A10" s="312" t="s">
        <v>600</v>
      </c>
      <c r="B10" s="313"/>
      <c r="C10" s="314">
        <v>283200</v>
      </c>
      <c r="D10" s="315"/>
      <c r="E10" s="320">
        <v>13168800</v>
      </c>
      <c r="F10" s="321"/>
      <c r="G10" s="322"/>
      <c r="H10" s="322">
        <v>13168800</v>
      </c>
      <c r="I10" s="322"/>
      <c r="J10" s="322"/>
      <c r="K10" s="322"/>
      <c r="L10" s="322"/>
      <c r="M10" s="322"/>
      <c r="N10" s="319">
        <f t="shared" si="2"/>
        <v>13168800</v>
      </c>
    </row>
    <row r="11" spans="1:14" ht="12.75">
      <c r="A11" s="312" t="s">
        <v>601</v>
      </c>
      <c r="B11" s="313"/>
      <c r="C11" s="314">
        <v>69</v>
      </c>
      <c r="D11" s="315"/>
      <c r="E11" s="320">
        <v>1775094</v>
      </c>
      <c r="F11" s="321"/>
      <c r="G11" s="322"/>
      <c r="H11" s="322">
        <v>1775094</v>
      </c>
      <c r="I11" s="322"/>
      <c r="J11" s="322"/>
      <c r="K11" s="322"/>
      <c r="L11" s="322"/>
      <c r="M11" s="322"/>
      <c r="N11" s="319">
        <f t="shared" si="2"/>
        <v>1775094</v>
      </c>
    </row>
    <row r="12" spans="1:14" ht="12.75">
      <c r="A12" s="312" t="s">
        <v>602</v>
      </c>
      <c r="B12" s="313"/>
      <c r="C12" s="314">
        <v>227000</v>
      </c>
      <c r="D12" s="315"/>
      <c r="E12" s="320">
        <v>5448000</v>
      </c>
      <c r="F12" s="321"/>
      <c r="G12" s="322"/>
      <c r="H12" s="322">
        <v>5448000</v>
      </c>
      <c r="I12" s="322"/>
      <c r="J12" s="322"/>
      <c r="K12" s="322"/>
      <c r="L12" s="322"/>
      <c r="M12" s="322"/>
      <c r="N12" s="319">
        <f t="shared" si="2"/>
        <v>5448000</v>
      </c>
    </row>
    <row r="13" spans="1:14" ht="12.75">
      <c r="A13" s="323" t="s">
        <v>603</v>
      </c>
      <c r="B13" s="324"/>
      <c r="C13" s="314">
        <v>2700</v>
      </c>
      <c r="D13" s="315"/>
      <c r="E13" s="325">
        <v>16453535</v>
      </c>
      <c r="F13" s="321">
        <v>6203535</v>
      </c>
      <c r="G13" s="322"/>
      <c r="H13" s="322">
        <v>10250000</v>
      </c>
      <c r="I13" s="322"/>
      <c r="J13" s="322"/>
      <c r="K13" s="322"/>
      <c r="L13" s="322"/>
      <c r="M13" s="322"/>
      <c r="N13" s="319">
        <f t="shared" si="2"/>
        <v>16453535</v>
      </c>
    </row>
    <row r="14" spans="1:14" ht="12.75" thickBot="1">
      <c r="A14" s="323"/>
      <c r="B14" s="324"/>
      <c r="C14" s="326"/>
      <c r="D14" s="315"/>
      <c r="E14" s="327"/>
      <c r="F14" s="328"/>
      <c r="G14" s="329"/>
      <c r="H14" s="329"/>
      <c r="I14" s="329"/>
      <c r="J14" s="329"/>
      <c r="K14" s="329"/>
      <c r="L14" s="329"/>
      <c r="M14" s="329"/>
      <c r="N14" s="319">
        <f t="shared" si="2"/>
        <v>0</v>
      </c>
    </row>
    <row r="15" spans="1:14" ht="12.75" thickBot="1">
      <c r="A15" s="330" t="s">
        <v>604</v>
      </c>
      <c r="B15" s="331" t="s">
        <v>24</v>
      </c>
      <c r="C15" s="332"/>
      <c r="D15" s="333"/>
      <c r="E15" s="311">
        <f aca="true" t="shared" si="3" ref="E15:N15">SUM(E16:E22)</f>
        <v>110233386.66666667</v>
      </c>
      <c r="F15" s="311">
        <f t="shared" si="3"/>
        <v>0</v>
      </c>
      <c r="G15" s="311">
        <f t="shared" si="3"/>
        <v>0</v>
      </c>
      <c r="H15" s="311">
        <f t="shared" si="3"/>
        <v>0</v>
      </c>
      <c r="I15" s="311">
        <f t="shared" si="3"/>
        <v>0</v>
      </c>
      <c r="J15" s="311">
        <f t="shared" si="3"/>
        <v>61594454</v>
      </c>
      <c r="K15" s="311">
        <f t="shared" si="3"/>
        <v>37794133</v>
      </c>
      <c r="L15" s="311">
        <f t="shared" si="3"/>
        <v>10844800</v>
      </c>
      <c r="M15" s="311">
        <f t="shared" si="3"/>
        <v>0</v>
      </c>
      <c r="N15" s="311">
        <f t="shared" si="3"/>
        <v>110233387</v>
      </c>
    </row>
    <row r="16" spans="1:14" ht="12.75">
      <c r="A16" s="334" t="s">
        <v>605</v>
      </c>
      <c r="B16" s="335"/>
      <c r="C16" s="314">
        <v>4012000</v>
      </c>
      <c r="D16" s="336">
        <v>19.8</v>
      </c>
      <c r="E16" s="337">
        <f>C16*D16*8/12</f>
        <v>52958400</v>
      </c>
      <c r="F16" s="338"/>
      <c r="G16" s="339"/>
      <c r="H16" s="339"/>
      <c r="I16" s="339"/>
      <c r="J16" s="339">
        <v>28886400</v>
      </c>
      <c r="K16" s="339">
        <v>18722667</v>
      </c>
      <c r="L16" s="339">
        <v>5349333</v>
      </c>
      <c r="M16" s="339"/>
      <c r="N16" s="319">
        <f t="shared" si="2"/>
        <v>52958400</v>
      </c>
    </row>
    <row r="17" spans="1:14" ht="12.75">
      <c r="A17" s="340" t="s">
        <v>606</v>
      </c>
      <c r="B17" s="341"/>
      <c r="C17" s="342">
        <v>1800000</v>
      </c>
      <c r="D17" s="343">
        <v>10</v>
      </c>
      <c r="E17" s="337">
        <f>C17*D17*8/12</f>
        <v>12000000</v>
      </c>
      <c r="F17" s="344"/>
      <c r="G17" s="345"/>
      <c r="H17" s="345"/>
      <c r="I17" s="345"/>
      <c r="J17" s="345">
        <v>7200000</v>
      </c>
      <c r="K17" s="345">
        <v>3600000</v>
      </c>
      <c r="L17" s="345">
        <v>1200000</v>
      </c>
      <c r="M17" s="345"/>
      <c r="N17" s="319">
        <f t="shared" si="2"/>
        <v>12000000</v>
      </c>
    </row>
    <row r="18" spans="1:14" ht="12.75">
      <c r="A18" s="334" t="s">
        <v>607</v>
      </c>
      <c r="B18" s="335"/>
      <c r="C18" s="342">
        <v>4012000</v>
      </c>
      <c r="D18" s="343">
        <v>19.8</v>
      </c>
      <c r="E18" s="337">
        <f>C18*D18*4/12</f>
        <v>26479200</v>
      </c>
      <c r="F18" s="344"/>
      <c r="G18" s="345"/>
      <c r="H18" s="345"/>
      <c r="I18" s="345"/>
      <c r="J18" s="345">
        <v>14443200</v>
      </c>
      <c r="K18" s="345">
        <v>9361333</v>
      </c>
      <c r="L18" s="345">
        <v>2674667</v>
      </c>
      <c r="M18" s="345"/>
      <c r="N18" s="319">
        <f t="shared" si="2"/>
        <v>26479200</v>
      </c>
    </row>
    <row r="19" spans="1:14" ht="12.75">
      <c r="A19" s="340" t="s">
        <v>608</v>
      </c>
      <c r="B19" s="341"/>
      <c r="C19" s="342">
        <v>1800000</v>
      </c>
      <c r="D19" s="343">
        <v>10</v>
      </c>
      <c r="E19" s="337">
        <f>C19*D19*4/12</f>
        <v>6000000</v>
      </c>
      <c r="F19" s="344"/>
      <c r="G19" s="345"/>
      <c r="H19" s="345"/>
      <c r="I19" s="345"/>
      <c r="J19" s="345">
        <v>3600000</v>
      </c>
      <c r="K19" s="345">
        <v>1800000</v>
      </c>
      <c r="L19" s="345">
        <v>600000</v>
      </c>
      <c r="M19" s="345"/>
      <c r="N19" s="319">
        <f t="shared" si="2"/>
        <v>6000000</v>
      </c>
    </row>
    <row r="20" spans="1:14" ht="12.75">
      <c r="A20" s="334" t="s">
        <v>609</v>
      </c>
      <c r="B20" s="335"/>
      <c r="C20" s="342">
        <v>34400</v>
      </c>
      <c r="D20" s="343">
        <v>19.8</v>
      </c>
      <c r="E20" s="337">
        <f>C20*D20</f>
        <v>681120</v>
      </c>
      <c r="F20" s="344"/>
      <c r="G20" s="345"/>
      <c r="H20" s="345"/>
      <c r="I20" s="345"/>
      <c r="J20" s="345">
        <v>371520</v>
      </c>
      <c r="K20" s="345">
        <v>240800</v>
      </c>
      <c r="L20" s="345">
        <v>68800</v>
      </c>
      <c r="M20" s="345"/>
      <c r="N20" s="319">
        <f t="shared" si="2"/>
        <v>681120</v>
      </c>
    </row>
    <row r="21" spans="1:14" ht="12.75">
      <c r="A21" s="340" t="s">
        <v>610</v>
      </c>
      <c r="B21" s="341"/>
      <c r="C21" s="342">
        <v>56000</v>
      </c>
      <c r="D21" s="343">
        <v>215</v>
      </c>
      <c r="E21" s="337">
        <f>C21*D21*8/12</f>
        <v>8026666.666666667</v>
      </c>
      <c r="F21" s="344"/>
      <c r="G21" s="345"/>
      <c r="H21" s="345"/>
      <c r="I21" s="345"/>
      <c r="J21" s="345">
        <v>4666667</v>
      </c>
      <c r="K21" s="345">
        <v>2725333</v>
      </c>
      <c r="L21" s="345">
        <v>634667</v>
      </c>
      <c r="M21" s="345"/>
      <c r="N21" s="319">
        <f t="shared" si="2"/>
        <v>8026667</v>
      </c>
    </row>
    <row r="22" spans="1:14" ht="13.5" thickBot="1">
      <c r="A22" s="340" t="s">
        <v>611</v>
      </c>
      <c r="B22" s="341"/>
      <c r="C22" s="342">
        <v>56000</v>
      </c>
      <c r="D22" s="343">
        <v>219</v>
      </c>
      <c r="E22" s="337">
        <f>C22*D22*4/12</f>
        <v>4088000</v>
      </c>
      <c r="F22" s="346"/>
      <c r="G22" s="347"/>
      <c r="H22" s="347"/>
      <c r="I22" s="347"/>
      <c r="J22" s="347">
        <v>2426667</v>
      </c>
      <c r="K22" s="347">
        <v>1344000</v>
      </c>
      <c r="L22" s="347">
        <v>317333</v>
      </c>
      <c r="M22" s="347"/>
      <c r="N22" s="319">
        <f t="shared" si="2"/>
        <v>4088000</v>
      </c>
    </row>
    <row r="23" spans="1:14" s="352" customFormat="1" ht="13.5" thickBot="1">
      <c r="A23" s="330" t="s">
        <v>612</v>
      </c>
      <c r="B23" s="331" t="s">
        <v>27</v>
      </c>
      <c r="C23" s="348"/>
      <c r="D23" s="333"/>
      <c r="E23" s="349">
        <f>SUM(E24:E36)</f>
        <v>136322228</v>
      </c>
      <c r="F23" s="349">
        <f>SUM(F24:F36)</f>
        <v>89757620</v>
      </c>
      <c r="G23" s="350">
        <f aca="true" t="shared" si="4" ref="G23:M23">SUM(G25:G36)</f>
        <v>0</v>
      </c>
      <c r="H23" s="350">
        <f t="shared" si="4"/>
        <v>0</v>
      </c>
      <c r="I23" s="350">
        <f t="shared" si="4"/>
        <v>0</v>
      </c>
      <c r="J23" s="350">
        <f t="shared" si="4"/>
        <v>17936089</v>
      </c>
      <c r="K23" s="350">
        <f t="shared" si="4"/>
        <v>14850662</v>
      </c>
      <c r="L23" s="350">
        <f t="shared" si="4"/>
        <v>775589</v>
      </c>
      <c r="M23" s="349">
        <f t="shared" si="4"/>
        <v>13002268</v>
      </c>
      <c r="N23" s="351">
        <f>SUM(N24:N36)</f>
        <v>136322228</v>
      </c>
    </row>
    <row r="24" spans="1:14" ht="12.75">
      <c r="A24" s="353" t="s">
        <v>613</v>
      </c>
      <c r="B24" s="354"/>
      <c r="C24" s="355"/>
      <c r="D24" s="356"/>
      <c r="E24" s="337">
        <v>52378594</v>
      </c>
      <c r="F24" s="337">
        <v>52378594</v>
      </c>
      <c r="G24" s="357"/>
      <c r="H24" s="357"/>
      <c r="I24" s="357"/>
      <c r="J24" s="357"/>
      <c r="K24" s="357"/>
      <c r="L24" s="357"/>
      <c r="M24" s="357"/>
      <c r="N24" s="319">
        <f t="shared" si="2"/>
        <v>52378594</v>
      </c>
    </row>
    <row r="25" spans="1:14" ht="12.75">
      <c r="A25" s="358" t="s">
        <v>614</v>
      </c>
      <c r="B25" s="359"/>
      <c r="C25" s="360">
        <v>1632000</v>
      </c>
      <c r="D25" s="361">
        <v>8.84</v>
      </c>
      <c r="E25" s="337">
        <f>C25*D25</f>
        <v>14426880</v>
      </c>
      <c r="F25" s="344"/>
      <c r="G25" s="345"/>
      <c r="H25" s="345"/>
      <c r="I25" s="345"/>
      <c r="J25" s="345">
        <v>7800960</v>
      </c>
      <c r="K25" s="345">
        <v>6625920</v>
      </c>
      <c r="L25" s="345"/>
      <c r="M25" s="345"/>
      <c r="N25" s="319">
        <f t="shared" si="2"/>
        <v>14426880</v>
      </c>
    </row>
    <row r="26" spans="1:14" ht="12.75">
      <c r="A26" s="358" t="s">
        <v>615</v>
      </c>
      <c r="B26" s="359"/>
      <c r="C26" s="360"/>
      <c r="D26" s="361"/>
      <c r="E26" s="337">
        <v>30851087</v>
      </c>
      <c r="F26" s="344">
        <v>16681332</v>
      </c>
      <c r="G26" s="345"/>
      <c r="H26" s="345"/>
      <c r="I26" s="345"/>
      <c r="J26" s="345">
        <v>10135129</v>
      </c>
      <c r="K26" s="345">
        <v>3259037</v>
      </c>
      <c r="L26" s="345">
        <v>775589</v>
      </c>
      <c r="M26" s="345"/>
      <c r="N26" s="319">
        <f t="shared" si="2"/>
        <v>30851087</v>
      </c>
    </row>
    <row r="27" spans="1:14" ht="12.75">
      <c r="A27" s="358" t="s">
        <v>616</v>
      </c>
      <c r="B27" s="359"/>
      <c r="C27" s="360"/>
      <c r="D27" s="361"/>
      <c r="E27" s="362">
        <v>20697694</v>
      </c>
      <c r="F27" s="363">
        <v>20697694</v>
      </c>
      <c r="G27" s="364"/>
      <c r="H27" s="364"/>
      <c r="I27" s="364"/>
      <c r="J27" s="364"/>
      <c r="K27" s="364"/>
      <c r="L27" s="364"/>
      <c r="M27" s="364"/>
      <c r="N27" s="319">
        <f t="shared" si="2"/>
        <v>20697694</v>
      </c>
    </row>
    <row r="28" spans="1:14" ht="12.75">
      <c r="A28" s="358" t="s">
        <v>617</v>
      </c>
      <c r="B28" s="359"/>
      <c r="C28" s="360">
        <v>494100</v>
      </c>
      <c r="D28" s="361">
        <v>9</v>
      </c>
      <c r="E28" s="337">
        <f>C28*D28</f>
        <v>4446900</v>
      </c>
      <c r="F28" s="344"/>
      <c r="G28" s="345"/>
      <c r="H28" s="345"/>
      <c r="I28" s="345"/>
      <c r="J28" s="345"/>
      <c r="K28" s="345">
        <v>4446900</v>
      </c>
      <c r="L28" s="345"/>
      <c r="M28" s="345"/>
      <c r="N28" s="319">
        <f t="shared" si="2"/>
        <v>4446900</v>
      </c>
    </row>
    <row r="29" spans="1:14" ht="12.75">
      <c r="A29" s="358" t="s">
        <v>618</v>
      </c>
      <c r="B29" s="359"/>
      <c r="C29" s="360">
        <v>518805</v>
      </c>
      <c r="D29" s="361">
        <v>1</v>
      </c>
      <c r="E29" s="337">
        <f>C29*D29</f>
        <v>518805</v>
      </c>
      <c r="F29" s="344"/>
      <c r="G29" s="345"/>
      <c r="H29" s="345"/>
      <c r="I29" s="345"/>
      <c r="J29" s="345"/>
      <c r="K29" s="345">
        <v>518805</v>
      </c>
      <c r="L29" s="345"/>
      <c r="M29" s="345"/>
      <c r="N29" s="319">
        <f t="shared" si="2"/>
        <v>518805</v>
      </c>
    </row>
    <row r="30" spans="1:14" ht="12.75">
      <c r="A30" s="358" t="s">
        <v>619</v>
      </c>
      <c r="B30" s="359"/>
      <c r="C30" s="360">
        <v>3950000</v>
      </c>
      <c r="D30" s="361">
        <v>6780</v>
      </c>
      <c r="E30" s="337">
        <f>D30/5000*C30/2</f>
        <v>2678100</v>
      </c>
      <c r="F30" s="344"/>
      <c r="G30" s="345"/>
      <c r="H30" s="345"/>
      <c r="I30" s="345"/>
      <c r="J30" s="345"/>
      <c r="K30" s="345"/>
      <c r="L30" s="345"/>
      <c r="M30" s="344">
        <v>2678100</v>
      </c>
      <c r="N30" s="319">
        <f t="shared" si="2"/>
        <v>2678100</v>
      </c>
    </row>
    <row r="31" spans="1:14" ht="12.75">
      <c r="A31" s="358" t="s">
        <v>620</v>
      </c>
      <c r="B31" s="359"/>
      <c r="C31" s="360">
        <v>3950000</v>
      </c>
      <c r="D31" s="361">
        <v>6780</v>
      </c>
      <c r="E31" s="337">
        <f>D31/5000*C31/2</f>
        <v>2678100</v>
      </c>
      <c r="F31" s="344"/>
      <c r="G31" s="345"/>
      <c r="H31" s="345"/>
      <c r="I31" s="345"/>
      <c r="J31" s="345"/>
      <c r="K31" s="345"/>
      <c r="L31" s="345"/>
      <c r="M31" s="344">
        <v>2678100</v>
      </c>
      <c r="N31" s="319">
        <f t="shared" si="2"/>
        <v>2678100</v>
      </c>
    </row>
    <row r="32" spans="1:14" ht="12.75">
      <c r="A32" s="358" t="s">
        <v>621</v>
      </c>
      <c r="B32" s="359"/>
      <c r="C32" s="360">
        <v>300</v>
      </c>
      <c r="D32" s="361">
        <v>6780</v>
      </c>
      <c r="E32" s="337">
        <f>C32*D32</f>
        <v>2034000</v>
      </c>
      <c r="F32" s="344"/>
      <c r="G32" s="345"/>
      <c r="H32" s="345"/>
      <c r="I32" s="345"/>
      <c r="J32" s="345"/>
      <c r="K32" s="345"/>
      <c r="L32" s="345"/>
      <c r="M32" s="344">
        <v>2034000</v>
      </c>
      <c r="N32" s="319">
        <f t="shared" si="2"/>
        <v>2034000</v>
      </c>
    </row>
    <row r="33" spans="1:14" ht="12.75">
      <c r="A33" s="358" t="s">
        <v>622</v>
      </c>
      <c r="B33" s="359"/>
      <c r="C33" s="360">
        <v>1200</v>
      </c>
      <c r="D33" s="343">
        <v>1420</v>
      </c>
      <c r="E33" s="337">
        <f>C33*D33</f>
        <v>1704000</v>
      </c>
      <c r="F33" s="344"/>
      <c r="G33" s="345"/>
      <c r="H33" s="345"/>
      <c r="I33" s="345"/>
      <c r="J33" s="345"/>
      <c r="K33" s="345"/>
      <c r="L33" s="345"/>
      <c r="M33" s="344">
        <v>1704000</v>
      </c>
      <c r="N33" s="319">
        <f t="shared" si="2"/>
        <v>1704000</v>
      </c>
    </row>
    <row r="34" spans="1:14" ht="12.75">
      <c r="A34" s="358" t="s">
        <v>623</v>
      </c>
      <c r="B34" s="359"/>
      <c r="C34" s="360">
        <v>60896</v>
      </c>
      <c r="D34" s="343">
        <v>33</v>
      </c>
      <c r="E34" s="337">
        <f>C34*D34</f>
        <v>2009568</v>
      </c>
      <c r="F34" s="344"/>
      <c r="G34" s="345"/>
      <c r="H34" s="345"/>
      <c r="I34" s="345"/>
      <c r="J34" s="345"/>
      <c r="K34" s="345"/>
      <c r="L34" s="345"/>
      <c r="M34" s="344">
        <f>E34</f>
        <v>2009568</v>
      </c>
      <c r="N34" s="319">
        <f t="shared" si="2"/>
        <v>2009568</v>
      </c>
    </row>
    <row r="35" spans="1:14" ht="12.75">
      <c r="A35" s="358" t="s">
        <v>624</v>
      </c>
      <c r="B35" s="359"/>
      <c r="C35" s="360">
        <v>188500</v>
      </c>
      <c r="D35" s="343">
        <v>4</v>
      </c>
      <c r="E35" s="337">
        <f>C35*D35</f>
        <v>754000</v>
      </c>
      <c r="F35" s="344"/>
      <c r="G35" s="345"/>
      <c r="H35" s="345"/>
      <c r="I35" s="345"/>
      <c r="J35" s="345"/>
      <c r="K35" s="345"/>
      <c r="L35" s="345"/>
      <c r="M35" s="344">
        <v>754000</v>
      </c>
      <c r="N35" s="319">
        <f t="shared" si="2"/>
        <v>754000</v>
      </c>
    </row>
    <row r="36" spans="1:14" ht="13.5" thickBot="1">
      <c r="A36" s="340" t="s">
        <v>625</v>
      </c>
      <c r="B36" s="341"/>
      <c r="C36" s="342">
        <v>163500</v>
      </c>
      <c r="D36" s="365">
        <v>7</v>
      </c>
      <c r="E36" s="337">
        <f>C36*D36</f>
        <v>1144500</v>
      </c>
      <c r="F36" s="346"/>
      <c r="G36" s="347"/>
      <c r="H36" s="347"/>
      <c r="I36" s="347"/>
      <c r="J36" s="347"/>
      <c r="K36" s="347"/>
      <c r="L36" s="347"/>
      <c r="M36" s="346">
        <v>1144500</v>
      </c>
      <c r="N36" s="319">
        <f t="shared" si="2"/>
        <v>1144500</v>
      </c>
    </row>
    <row r="37" spans="1:14" s="352" customFormat="1" ht="13.5" thickBot="1">
      <c r="A37" s="330" t="s">
        <v>626</v>
      </c>
      <c r="B37" s="331" t="s">
        <v>30</v>
      </c>
      <c r="C37" s="348"/>
      <c r="D37" s="366"/>
      <c r="E37" s="367">
        <f aca="true" t="shared" si="5" ref="E37:N37">E38</f>
        <v>6974520</v>
      </c>
      <c r="F37" s="350">
        <f t="shared" si="5"/>
        <v>0</v>
      </c>
      <c r="G37" s="350">
        <f t="shared" si="5"/>
        <v>0</v>
      </c>
      <c r="H37" s="350">
        <f t="shared" si="5"/>
        <v>0</v>
      </c>
      <c r="I37" s="350">
        <f t="shared" si="5"/>
        <v>6974520</v>
      </c>
      <c r="J37" s="350">
        <f t="shared" si="5"/>
        <v>0</v>
      </c>
      <c r="K37" s="350">
        <f t="shared" si="5"/>
        <v>0</v>
      </c>
      <c r="L37" s="350">
        <f t="shared" si="5"/>
        <v>0</v>
      </c>
      <c r="M37" s="350">
        <f t="shared" si="5"/>
        <v>0</v>
      </c>
      <c r="N37" s="350">
        <f t="shared" si="5"/>
        <v>6974520</v>
      </c>
    </row>
    <row r="38" spans="1:14" ht="13.5" thickBot="1">
      <c r="A38" s="334" t="s">
        <v>627</v>
      </c>
      <c r="B38" s="335"/>
      <c r="C38" s="314">
        <v>1140</v>
      </c>
      <c r="D38" s="368">
        <v>6118</v>
      </c>
      <c r="E38" s="337">
        <f>C38*D38</f>
        <v>6974520</v>
      </c>
      <c r="F38" s="337"/>
      <c r="G38" s="357">
        <f>E38*F38</f>
        <v>0</v>
      </c>
      <c r="H38" s="357">
        <f>F38*G38</f>
        <v>0</v>
      </c>
      <c r="I38" s="357">
        <v>6974520</v>
      </c>
      <c r="J38" s="357">
        <f>H38*I38</f>
        <v>0</v>
      </c>
      <c r="K38" s="357">
        <f>I38*J38</f>
        <v>0</v>
      </c>
      <c r="L38" s="357">
        <f>J38*K38</f>
        <v>0</v>
      </c>
      <c r="M38" s="357">
        <f>J38*K38</f>
        <v>0</v>
      </c>
      <c r="N38" s="319">
        <f t="shared" si="2"/>
        <v>6974520</v>
      </c>
    </row>
    <row r="39" spans="1:14" ht="12.75">
      <c r="A39" s="369" t="s">
        <v>628</v>
      </c>
      <c r="B39" s="370"/>
      <c r="C39" s="371"/>
      <c r="D39" s="372"/>
      <c r="E39" s="373">
        <f>SUM(E40:E44)</f>
        <v>6907432</v>
      </c>
      <c r="F39" s="373">
        <f>SUM(F40:F44)</f>
        <v>3067432</v>
      </c>
      <c r="G39" s="374">
        <f aca="true" t="shared" si="6" ref="G39:M39">SUM(G40:G41)</f>
        <v>0</v>
      </c>
      <c r="H39" s="374">
        <f t="shared" si="6"/>
        <v>3840000</v>
      </c>
      <c r="I39" s="374">
        <f t="shared" si="6"/>
        <v>0</v>
      </c>
      <c r="J39" s="374">
        <f t="shared" si="6"/>
        <v>0</v>
      </c>
      <c r="K39" s="374">
        <f t="shared" si="6"/>
        <v>0</v>
      </c>
      <c r="L39" s="374">
        <f t="shared" si="6"/>
        <v>0</v>
      </c>
      <c r="M39" s="374">
        <f t="shared" si="6"/>
        <v>0</v>
      </c>
      <c r="N39" s="374">
        <f>SUM(N40:N44)</f>
        <v>6907432</v>
      </c>
    </row>
    <row r="40" spans="1:14" ht="12.75">
      <c r="A40" s="375" t="s">
        <v>629</v>
      </c>
      <c r="B40" s="375"/>
      <c r="C40" s="376"/>
      <c r="D40" s="296"/>
      <c r="E40" s="377">
        <v>210786</v>
      </c>
      <c r="F40" s="377">
        <v>210786</v>
      </c>
      <c r="G40" s="378"/>
      <c r="H40" s="378"/>
      <c r="I40" s="378"/>
      <c r="J40" s="378"/>
      <c r="K40" s="378"/>
      <c r="L40" s="378"/>
      <c r="M40" s="378"/>
      <c r="N40" s="319">
        <f t="shared" si="2"/>
        <v>210786</v>
      </c>
    </row>
    <row r="41" spans="1:14" ht="12.75">
      <c r="A41" s="379" t="s">
        <v>630</v>
      </c>
      <c r="B41" s="379"/>
      <c r="C41" s="380"/>
      <c r="D41" s="381"/>
      <c r="E41" s="382">
        <v>3840000</v>
      </c>
      <c r="F41" s="382"/>
      <c r="G41" s="383"/>
      <c r="H41" s="383">
        <v>3840000</v>
      </c>
      <c r="I41" s="383"/>
      <c r="J41" s="383"/>
      <c r="K41" s="383"/>
      <c r="L41" s="383"/>
      <c r="M41" s="383"/>
      <c r="N41" s="319">
        <f t="shared" si="2"/>
        <v>3840000</v>
      </c>
    </row>
    <row r="42" spans="1:14" ht="12">
      <c r="A42" s="368" t="s">
        <v>631</v>
      </c>
      <c r="B42" s="368"/>
      <c r="C42" s="368"/>
      <c r="D42" s="368"/>
      <c r="E42" s="384">
        <v>1471360</v>
      </c>
      <c r="F42" s="384">
        <v>1471360</v>
      </c>
      <c r="G42" s="385"/>
      <c r="H42" s="385"/>
      <c r="I42" s="385"/>
      <c r="J42" s="385"/>
      <c r="K42" s="385"/>
      <c r="L42" s="385"/>
      <c r="M42" s="385"/>
      <c r="N42" s="319">
        <f t="shared" si="2"/>
        <v>1471360</v>
      </c>
    </row>
    <row r="43" spans="1:14" ht="12">
      <c r="A43" s="368" t="s">
        <v>632</v>
      </c>
      <c r="B43" s="368"/>
      <c r="C43" s="368"/>
      <c r="D43" s="368"/>
      <c r="E43" s="384">
        <v>1002000</v>
      </c>
      <c r="F43" s="384">
        <v>1002000</v>
      </c>
      <c r="G43" s="368"/>
      <c r="H43" s="368"/>
      <c r="I43" s="368"/>
      <c r="J43" s="368"/>
      <c r="K43" s="368"/>
      <c r="L43" s="368"/>
      <c r="M43" s="368"/>
      <c r="N43" s="319">
        <f t="shared" si="2"/>
        <v>1002000</v>
      </c>
    </row>
    <row r="44" spans="1:14" ht="12">
      <c r="A44" s="386" t="s">
        <v>633</v>
      </c>
      <c r="B44" s="386"/>
      <c r="C44" s="386"/>
      <c r="D44" s="386"/>
      <c r="E44" s="387">
        <v>383286</v>
      </c>
      <c r="F44" s="387">
        <v>383286</v>
      </c>
      <c r="G44" s="386"/>
      <c r="H44" s="386"/>
      <c r="I44" s="386"/>
      <c r="J44" s="386"/>
      <c r="K44" s="386"/>
      <c r="L44" s="386"/>
      <c r="M44" s="386"/>
      <c r="N44" s="319">
        <f t="shared" si="2"/>
        <v>383286</v>
      </c>
    </row>
    <row r="45" spans="1:14" s="352" customFormat="1" ht="12">
      <c r="A45" s="388" t="s">
        <v>634</v>
      </c>
      <c r="B45" s="388"/>
      <c r="C45" s="388"/>
      <c r="D45" s="388"/>
      <c r="E45" s="389">
        <f>SUM(E46:E49)</f>
        <v>9569798</v>
      </c>
      <c r="F45" s="389">
        <f aca="true" t="shared" si="7" ref="F45:M45">SUM(F46:F49)</f>
        <v>9569798</v>
      </c>
      <c r="G45" s="388">
        <f t="shared" si="7"/>
        <v>0</v>
      </c>
      <c r="H45" s="388">
        <f t="shared" si="7"/>
        <v>0</v>
      </c>
      <c r="I45" s="388">
        <f t="shared" si="7"/>
        <v>0</v>
      </c>
      <c r="J45" s="388">
        <f t="shared" si="7"/>
        <v>0</v>
      </c>
      <c r="K45" s="388">
        <f t="shared" si="7"/>
        <v>0</v>
      </c>
      <c r="L45" s="388">
        <f t="shared" si="7"/>
        <v>0</v>
      </c>
      <c r="M45" s="388">
        <f t="shared" si="7"/>
        <v>0</v>
      </c>
      <c r="N45" s="390">
        <f t="shared" si="2"/>
        <v>9569798</v>
      </c>
    </row>
    <row r="46" spans="1:14" ht="12">
      <c r="A46" s="368" t="s">
        <v>635</v>
      </c>
      <c r="B46" s="368"/>
      <c r="C46" s="368"/>
      <c r="D46" s="368"/>
      <c r="E46" s="384">
        <v>3502800</v>
      </c>
      <c r="F46" s="384">
        <v>3502800</v>
      </c>
      <c r="G46" s="368"/>
      <c r="H46" s="368"/>
      <c r="I46" s="368"/>
      <c r="J46" s="368"/>
      <c r="K46" s="368"/>
      <c r="L46" s="368"/>
      <c r="M46" s="368"/>
      <c r="N46" s="319">
        <f t="shared" si="2"/>
        <v>3502800</v>
      </c>
    </row>
    <row r="47" spans="1:14" ht="12">
      <c r="A47" s="368" t="s">
        <v>636</v>
      </c>
      <c r="B47" s="368"/>
      <c r="C47" s="368"/>
      <c r="D47" s="368"/>
      <c r="E47" s="384">
        <v>1172498</v>
      </c>
      <c r="F47" s="384">
        <v>1172498</v>
      </c>
      <c r="G47" s="368"/>
      <c r="H47" s="368"/>
      <c r="I47" s="368"/>
      <c r="J47" s="368"/>
      <c r="K47" s="368"/>
      <c r="L47" s="368"/>
      <c r="M47" s="368"/>
      <c r="N47" s="319">
        <f>SUM(F47:M47)</f>
        <v>1172498</v>
      </c>
    </row>
    <row r="48" spans="1:14" ht="12">
      <c r="A48" s="368" t="s">
        <v>640</v>
      </c>
      <c r="B48" s="368"/>
      <c r="C48" s="368"/>
      <c r="D48" s="368"/>
      <c r="E48" s="384">
        <v>1391700</v>
      </c>
      <c r="F48" s="384">
        <v>1391700</v>
      </c>
      <c r="G48" s="368"/>
      <c r="H48" s="368"/>
      <c r="I48" s="368"/>
      <c r="J48" s="368"/>
      <c r="K48" s="368"/>
      <c r="L48" s="368"/>
      <c r="M48" s="368"/>
      <c r="N48" s="319">
        <f>SUM(F48:M48)</f>
        <v>1391700</v>
      </c>
    </row>
    <row r="49" spans="1:14" ht="12.75" thickBot="1">
      <c r="A49" s="368" t="s">
        <v>641</v>
      </c>
      <c r="B49" s="368"/>
      <c r="C49" s="368"/>
      <c r="D49" s="368"/>
      <c r="E49" s="384">
        <v>3502800</v>
      </c>
      <c r="F49" s="384">
        <v>3502800</v>
      </c>
      <c r="G49" s="368"/>
      <c r="H49" s="368"/>
      <c r="I49" s="368"/>
      <c r="J49" s="368"/>
      <c r="K49" s="368"/>
      <c r="L49" s="368"/>
      <c r="M49" s="368"/>
      <c r="N49" s="319">
        <f t="shared" si="2"/>
        <v>3502800</v>
      </c>
    </row>
    <row r="50" spans="1:14" s="352" customFormat="1" ht="13.5" thickBot="1" thickTop="1">
      <c r="A50" s="391" t="s">
        <v>637</v>
      </c>
      <c r="B50" s="300"/>
      <c r="C50" s="300"/>
      <c r="D50" s="300"/>
      <c r="E50" s="392">
        <f>SUM(E51:E52)</f>
        <v>226000</v>
      </c>
      <c r="F50" s="392">
        <f aca="true" t="shared" si="8" ref="F50:M50">SUM(F51:F52)</f>
        <v>226000</v>
      </c>
      <c r="G50" s="392">
        <f t="shared" si="8"/>
        <v>0</v>
      </c>
      <c r="H50" s="392">
        <f t="shared" si="8"/>
        <v>0</v>
      </c>
      <c r="I50" s="392">
        <f t="shared" si="8"/>
        <v>0</v>
      </c>
      <c r="J50" s="392">
        <f t="shared" si="8"/>
        <v>0</v>
      </c>
      <c r="K50" s="392">
        <f t="shared" si="8"/>
        <v>0</v>
      </c>
      <c r="L50" s="392">
        <f t="shared" si="8"/>
        <v>0</v>
      </c>
      <c r="M50" s="393">
        <f t="shared" si="8"/>
        <v>0</v>
      </c>
      <c r="N50" s="394">
        <f t="shared" si="2"/>
        <v>226000</v>
      </c>
    </row>
    <row r="51" spans="1:14" ht="12.75" thickTop="1">
      <c r="A51" s="368" t="s">
        <v>638</v>
      </c>
      <c r="B51" s="368"/>
      <c r="C51" s="368"/>
      <c r="D51" s="368"/>
      <c r="E51" s="384">
        <v>79000</v>
      </c>
      <c r="F51" s="384">
        <v>79000</v>
      </c>
      <c r="G51" s="385"/>
      <c r="H51" s="385"/>
      <c r="I51" s="385"/>
      <c r="J51" s="385"/>
      <c r="K51" s="385"/>
      <c r="L51" s="385"/>
      <c r="M51" s="385"/>
      <c r="N51" s="319">
        <f>SUM(F51:M51)</f>
        <v>79000</v>
      </c>
    </row>
    <row r="52" spans="1:14" ht="12">
      <c r="A52" s="386" t="s">
        <v>639</v>
      </c>
      <c r="B52" s="386"/>
      <c r="C52" s="386"/>
      <c r="D52" s="386"/>
      <c r="E52" s="387">
        <v>147000</v>
      </c>
      <c r="F52" s="387">
        <v>147000</v>
      </c>
      <c r="G52" s="386"/>
      <c r="H52" s="386"/>
      <c r="I52" s="386"/>
      <c r="J52" s="386"/>
      <c r="K52" s="386"/>
      <c r="L52" s="386"/>
      <c r="M52" s="386"/>
      <c r="N52" s="319">
        <f>SUM(F52:M52)</f>
        <v>147000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421875" style="49" customWidth="1"/>
    <col min="2" max="2" width="66.8515625" style="49" customWidth="1"/>
    <col min="3" max="3" width="7.421875" style="49" customWidth="1"/>
    <col min="4" max="4" width="13.8515625" style="49" customWidth="1"/>
    <col min="5" max="5" width="11.57421875" style="49" customWidth="1"/>
    <col min="6" max="6" width="10.140625" style="49" customWidth="1"/>
    <col min="7" max="9" width="11.28125" style="49" customWidth="1"/>
    <col min="10" max="16384" width="9.140625" style="49" customWidth="1"/>
  </cols>
  <sheetData>
    <row r="1" spans="2:4" ht="15.75">
      <c r="B1" s="50" t="s">
        <v>0</v>
      </c>
      <c r="D1" s="2" t="s">
        <v>226</v>
      </c>
    </row>
    <row r="2" spans="2:9" ht="18.75">
      <c r="B2" s="51" t="s">
        <v>1</v>
      </c>
      <c r="C2" s="52"/>
      <c r="D2" s="410" t="s">
        <v>673</v>
      </c>
      <c r="E2" s="53"/>
      <c r="F2" s="53"/>
      <c r="G2" s="53"/>
      <c r="H2" s="53"/>
      <c r="I2" s="53"/>
    </row>
    <row r="3" spans="2:4" ht="18.75">
      <c r="B3" s="54" t="s">
        <v>2</v>
      </c>
      <c r="D3" s="7" t="s">
        <v>3</v>
      </c>
    </row>
    <row r="4" spans="2:4" ht="18.75">
      <c r="B4" s="55" t="s">
        <v>227</v>
      </c>
      <c r="D4" s="7"/>
    </row>
    <row r="5" spans="2:9" ht="15">
      <c r="B5" s="56"/>
      <c r="C5" s="56"/>
      <c r="D5" s="56" t="s">
        <v>5</v>
      </c>
      <c r="E5" s="56" t="s">
        <v>6</v>
      </c>
      <c r="F5" s="56" t="s">
        <v>7</v>
      </c>
      <c r="G5" s="56" t="s">
        <v>8</v>
      </c>
      <c r="H5" s="56" t="s">
        <v>9</v>
      </c>
      <c r="I5" s="56" t="s">
        <v>10</v>
      </c>
    </row>
    <row r="6" spans="1:9" ht="15" customHeight="1">
      <c r="A6" s="57" t="s">
        <v>11</v>
      </c>
      <c r="B6" s="58" t="s">
        <v>12</v>
      </c>
      <c r="C6" s="59" t="s">
        <v>13</v>
      </c>
      <c r="D6" s="60" t="s">
        <v>228</v>
      </c>
      <c r="E6" s="60" t="s">
        <v>228</v>
      </c>
      <c r="F6" s="60" t="s">
        <v>228</v>
      </c>
      <c r="G6" s="60" t="s">
        <v>228</v>
      </c>
      <c r="H6" s="60" t="s">
        <v>228</v>
      </c>
      <c r="I6" s="60" t="s">
        <v>228</v>
      </c>
    </row>
    <row r="7" spans="1:9" ht="15">
      <c r="A7" s="61" t="s">
        <v>15</v>
      </c>
      <c r="B7" s="62" t="s">
        <v>16</v>
      </c>
      <c r="C7" s="62" t="s">
        <v>17</v>
      </c>
      <c r="D7" s="63" t="s">
        <v>18</v>
      </c>
      <c r="E7" s="63" t="s">
        <v>18</v>
      </c>
      <c r="F7" s="63" t="s">
        <v>18</v>
      </c>
      <c r="G7" s="63" t="s">
        <v>18</v>
      </c>
      <c r="H7" s="63" t="s">
        <v>18</v>
      </c>
      <c r="I7" s="63"/>
    </row>
    <row r="8" spans="1:9" ht="15" customHeight="1">
      <c r="A8" s="64" t="s">
        <v>19</v>
      </c>
      <c r="B8" s="65" t="s">
        <v>20</v>
      </c>
      <c r="C8" s="66" t="s">
        <v>21</v>
      </c>
      <c r="D8" s="67">
        <f aca="true" t="shared" si="0" ref="D8:D71">SUM(E8:I8)</f>
        <v>148175</v>
      </c>
      <c r="E8" s="68">
        <v>148175</v>
      </c>
      <c r="F8" s="68"/>
      <c r="G8" s="68"/>
      <c r="H8" s="68"/>
      <c r="I8" s="68"/>
    </row>
    <row r="9" spans="1:9" ht="15" customHeight="1">
      <c r="A9" s="64" t="s">
        <v>22</v>
      </c>
      <c r="B9" s="69" t="s">
        <v>23</v>
      </c>
      <c r="C9" s="66" t="s">
        <v>24</v>
      </c>
      <c r="D9" s="67">
        <f t="shared" si="0"/>
        <v>110234</v>
      </c>
      <c r="E9" s="68">
        <v>110234</v>
      </c>
      <c r="F9" s="68"/>
      <c r="G9" s="68"/>
      <c r="H9" s="68"/>
      <c r="I9" s="68"/>
    </row>
    <row r="10" spans="1:9" ht="15" customHeight="1">
      <c r="A10" s="64" t="s">
        <v>25</v>
      </c>
      <c r="B10" s="69" t="s">
        <v>26</v>
      </c>
      <c r="C10" s="66" t="s">
        <v>27</v>
      </c>
      <c r="D10" s="67">
        <f t="shared" si="0"/>
        <v>136322</v>
      </c>
      <c r="E10" s="68">
        <v>136322</v>
      </c>
      <c r="F10" s="68"/>
      <c r="G10" s="68"/>
      <c r="H10" s="68"/>
      <c r="I10" s="68"/>
    </row>
    <row r="11" spans="1:9" ht="15" customHeight="1">
      <c r="A11" s="64" t="s">
        <v>28</v>
      </c>
      <c r="B11" s="69" t="s">
        <v>29</v>
      </c>
      <c r="C11" s="66" t="s">
        <v>30</v>
      </c>
      <c r="D11" s="67">
        <f t="shared" si="0"/>
        <v>6974</v>
      </c>
      <c r="E11" s="68">
        <v>6974</v>
      </c>
      <c r="F11" s="68"/>
      <c r="G11" s="68"/>
      <c r="H11" s="68"/>
      <c r="I11" s="68"/>
    </row>
    <row r="12" spans="1:9" ht="15" customHeight="1">
      <c r="A12" s="64" t="s">
        <v>31</v>
      </c>
      <c r="B12" s="69" t="s">
        <v>32</v>
      </c>
      <c r="C12" s="66" t="s">
        <v>33</v>
      </c>
      <c r="D12" s="67">
        <f t="shared" si="0"/>
        <v>6908</v>
      </c>
      <c r="E12" s="68">
        <v>6908</v>
      </c>
      <c r="F12" s="68"/>
      <c r="G12" s="68"/>
      <c r="H12" s="68"/>
      <c r="I12" s="68"/>
    </row>
    <row r="13" spans="1:9" ht="15" customHeight="1">
      <c r="A13" s="64" t="s">
        <v>34</v>
      </c>
      <c r="B13" s="69" t="s">
        <v>35</v>
      </c>
      <c r="C13" s="66" t="s">
        <v>36</v>
      </c>
      <c r="D13" s="67">
        <f t="shared" si="0"/>
        <v>9570</v>
      </c>
      <c r="E13" s="68">
        <v>9570</v>
      </c>
      <c r="F13" s="68"/>
      <c r="G13" s="68"/>
      <c r="H13" s="68"/>
      <c r="I13" s="68"/>
    </row>
    <row r="14" spans="1:9" ht="15" customHeight="1">
      <c r="A14" s="70" t="s">
        <v>37</v>
      </c>
      <c r="B14" s="71" t="s">
        <v>38</v>
      </c>
      <c r="C14" s="72" t="s">
        <v>39</v>
      </c>
      <c r="D14" s="67">
        <f t="shared" si="0"/>
        <v>418183</v>
      </c>
      <c r="E14" s="67">
        <f>SUM(E8:E13)</f>
        <v>418183</v>
      </c>
      <c r="F14" s="67">
        <f>SUM(F8:F13)</f>
        <v>0</v>
      </c>
      <c r="G14" s="67">
        <f>SUM(G8:G13)</f>
        <v>0</v>
      </c>
      <c r="H14" s="67">
        <f>SUM(H8:H13)</f>
        <v>0</v>
      </c>
      <c r="I14" s="67">
        <f>SUM(I8:I13)</f>
        <v>0</v>
      </c>
    </row>
    <row r="15" spans="1:9" ht="15" customHeight="1">
      <c r="A15" s="64" t="s">
        <v>40</v>
      </c>
      <c r="B15" s="69" t="s">
        <v>41</v>
      </c>
      <c r="C15" s="66" t="s">
        <v>42</v>
      </c>
      <c r="D15" s="67">
        <f t="shared" si="0"/>
        <v>0</v>
      </c>
      <c r="E15" s="68"/>
      <c r="F15" s="68"/>
      <c r="G15" s="68"/>
      <c r="H15" s="68"/>
      <c r="I15" s="68"/>
    </row>
    <row r="16" spans="1:9" ht="15" customHeight="1">
      <c r="A16" s="64" t="s">
        <v>43</v>
      </c>
      <c r="B16" s="69" t="s">
        <v>44</v>
      </c>
      <c r="C16" s="66" t="s">
        <v>45</v>
      </c>
      <c r="D16" s="67">
        <f t="shared" si="0"/>
        <v>0</v>
      </c>
      <c r="E16" s="68"/>
      <c r="F16" s="68"/>
      <c r="G16" s="68"/>
      <c r="H16" s="68"/>
      <c r="I16" s="68"/>
    </row>
    <row r="17" spans="1:9" ht="15" customHeight="1">
      <c r="A17" s="64" t="s">
        <v>46</v>
      </c>
      <c r="B17" s="69" t="s">
        <v>47</v>
      </c>
      <c r="C17" s="66" t="s">
        <v>48</v>
      </c>
      <c r="D17" s="67">
        <f t="shared" si="0"/>
        <v>0</v>
      </c>
      <c r="E17" s="68"/>
      <c r="F17" s="68"/>
      <c r="G17" s="68"/>
      <c r="H17" s="68"/>
      <c r="I17" s="68"/>
    </row>
    <row r="18" spans="1:9" ht="15" customHeight="1">
      <c r="A18" s="64" t="s">
        <v>49</v>
      </c>
      <c r="B18" s="69" t="s">
        <v>50</v>
      </c>
      <c r="C18" s="66" t="s">
        <v>51</v>
      </c>
      <c r="D18" s="67">
        <f t="shared" si="0"/>
        <v>0</v>
      </c>
      <c r="E18" s="68"/>
      <c r="F18" s="68"/>
      <c r="G18" s="68"/>
      <c r="H18" s="68"/>
      <c r="I18" s="68"/>
    </row>
    <row r="19" spans="1:9" ht="15" customHeight="1">
      <c r="A19" s="64" t="s">
        <v>52</v>
      </c>
      <c r="B19" s="69" t="s">
        <v>53</v>
      </c>
      <c r="C19" s="66" t="s">
        <v>54</v>
      </c>
      <c r="D19" s="67">
        <f t="shared" si="0"/>
        <v>168102</v>
      </c>
      <c r="E19" s="67">
        <f>SUM(E20:E27)</f>
        <v>19876</v>
      </c>
      <c r="F19" s="67">
        <f>SUM(F20:F27)</f>
        <v>10770</v>
      </c>
      <c r="G19" s="67">
        <f>SUM(G20:G27)</f>
        <v>133681</v>
      </c>
      <c r="H19" s="67">
        <f>SUM(H20:H27)</f>
        <v>3304</v>
      </c>
      <c r="I19" s="67">
        <f>SUM(I20:I27)</f>
        <v>471</v>
      </c>
    </row>
    <row r="20" spans="1:9" ht="15" customHeight="1">
      <c r="A20" s="64"/>
      <c r="B20" s="69" t="s">
        <v>55</v>
      </c>
      <c r="C20" s="66" t="s">
        <v>56</v>
      </c>
      <c r="D20" s="67">
        <f t="shared" si="0"/>
        <v>4426</v>
      </c>
      <c r="E20" s="68"/>
      <c r="F20" s="68">
        <v>4389</v>
      </c>
      <c r="G20" s="68"/>
      <c r="H20" s="68">
        <v>37</v>
      </c>
      <c r="I20" s="68"/>
    </row>
    <row r="21" spans="1:9" ht="15" customHeight="1">
      <c r="A21" s="64"/>
      <c r="B21" s="69" t="s">
        <v>57</v>
      </c>
      <c r="C21" s="66" t="s">
        <v>58</v>
      </c>
      <c r="D21" s="67">
        <f t="shared" si="0"/>
        <v>11848</v>
      </c>
      <c r="E21" s="68">
        <v>11848</v>
      </c>
      <c r="F21" s="68"/>
      <c r="G21" s="68"/>
      <c r="H21" s="68"/>
      <c r="I21" s="68"/>
    </row>
    <row r="22" spans="1:9" ht="15" customHeight="1">
      <c r="A22" s="64"/>
      <c r="B22" s="69" t="s">
        <v>59</v>
      </c>
      <c r="C22" s="66" t="s">
        <v>60</v>
      </c>
      <c r="D22" s="67">
        <f t="shared" si="0"/>
        <v>128273</v>
      </c>
      <c r="E22" s="68"/>
      <c r="F22" s="68"/>
      <c r="G22" s="68">
        <v>127124</v>
      </c>
      <c r="H22" s="68">
        <v>1149</v>
      </c>
      <c r="I22" s="68"/>
    </row>
    <row r="23" spans="1:9" ht="15" customHeight="1">
      <c r="A23" s="64"/>
      <c r="B23" s="69" t="s">
        <v>61</v>
      </c>
      <c r="C23" s="66" t="s">
        <v>62</v>
      </c>
      <c r="D23" s="67">
        <f t="shared" si="0"/>
        <v>3066</v>
      </c>
      <c r="E23" s="68">
        <v>2786</v>
      </c>
      <c r="F23" s="68">
        <v>280</v>
      </c>
      <c r="G23" s="68"/>
      <c r="H23" s="68"/>
      <c r="I23" s="68"/>
    </row>
    <row r="24" spans="1:9" ht="15" customHeight="1">
      <c r="A24" s="64"/>
      <c r="B24" s="69" t="s">
        <v>229</v>
      </c>
      <c r="C24" s="66"/>
      <c r="D24" s="67">
        <f t="shared" si="0"/>
        <v>15247</v>
      </c>
      <c r="E24" s="68"/>
      <c r="F24" s="68">
        <v>6101</v>
      </c>
      <c r="G24" s="68">
        <v>6557</v>
      </c>
      <c r="H24" s="68">
        <v>2118</v>
      </c>
      <c r="I24" s="68">
        <v>471</v>
      </c>
    </row>
    <row r="25" spans="1:9" ht="15" customHeight="1">
      <c r="A25" s="64"/>
      <c r="B25" s="69" t="s">
        <v>63</v>
      </c>
      <c r="C25" s="66" t="s">
        <v>64</v>
      </c>
      <c r="D25" s="67">
        <f t="shared" si="0"/>
        <v>38</v>
      </c>
      <c r="E25" s="68">
        <v>38</v>
      </c>
      <c r="F25" s="68"/>
      <c r="G25" s="68"/>
      <c r="H25" s="68"/>
      <c r="I25" s="68"/>
    </row>
    <row r="26" spans="1:9" ht="15" customHeight="1">
      <c r="A26" s="64"/>
      <c r="B26" s="69" t="s">
        <v>65</v>
      </c>
      <c r="C26" s="66" t="s">
        <v>66</v>
      </c>
      <c r="D26" s="67">
        <f t="shared" si="0"/>
        <v>0</v>
      </c>
      <c r="E26" s="68"/>
      <c r="F26" s="68"/>
      <c r="G26" s="68"/>
      <c r="H26" s="68"/>
      <c r="I26" s="68"/>
    </row>
    <row r="27" spans="1:9" ht="15" customHeight="1">
      <c r="A27" s="64"/>
      <c r="B27" s="69" t="s">
        <v>67</v>
      </c>
      <c r="C27" s="66" t="s">
        <v>68</v>
      </c>
      <c r="D27" s="67">
        <f t="shared" si="0"/>
        <v>5204</v>
      </c>
      <c r="E27" s="68">
        <v>5204</v>
      </c>
      <c r="F27" s="68"/>
      <c r="G27" s="68"/>
      <c r="H27" s="68"/>
      <c r="I27" s="68"/>
    </row>
    <row r="28" spans="1:9" ht="15" customHeight="1">
      <c r="A28" s="70" t="s">
        <v>69</v>
      </c>
      <c r="B28" s="71" t="s">
        <v>70</v>
      </c>
      <c r="C28" s="72" t="s">
        <v>71</v>
      </c>
      <c r="D28" s="67">
        <f t="shared" si="0"/>
        <v>586285</v>
      </c>
      <c r="E28" s="67">
        <f>SUM(E14:E19)</f>
        <v>438059</v>
      </c>
      <c r="F28" s="67">
        <f>SUM(F14:F19)</f>
        <v>10770</v>
      </c>
      <c r="G28" s="67">
        <f>SUM(G14:G19)</f>
        <v>133681</v>
      </c>
      <c r="H28" s="67">
        <f>SUM(H14:H19)</f>
        <v>3304</v>
      </c>
      <c r="I28" s="67">
        <f>SUM(I14:I19)</f>
        <v>471</v>
      </c>
    </row>
    <row r="29" spans="1:9" ht="15" customHeight="1">
      <c r="A29" s="64" t="s">
        <v>72</v>
      </c>
      <c r="B29" s="69" t="s">
        <v>73</v>
      </c>
      <c r="C29" s="66" t="s">
        <v>74</v>
      </c>
      <c r="D29" s="67">
        <f t="shared" si="0"/>
        <v>226</v>
      </c>
      <c r="E29" s="68">
        <v>226</v>
      </c>
      <c r="F29" s="68"/>
      <c r="G29" s="68"/>
      <c r="H29" s="68"/>
      <c r="I29" s="68"/>
    </row>
    <row r="30" spans="1:9" ht="15" customHeight="1">
      <c r="A30" s="64" t="s">
        <v>75</v>
      </c>
      <c r="B30" s="69" t="s">
        <v>76</v>
      </c>
      <c r="C30" s="66" t="s">
        <v>77</v>
      </c>
      <c r="D30" s="67">
        <f t="shared" si="0"/>
        <v>0</v>
      </c>
      <c r="E30" s="68"/>
      <c r="F30" s="68"/>
      <c r="G30" s="68"/>
      <c r="H30" s="68"/>
      <c r="I30" s="68"/>
    </row>
    <row r="31" spans="1:9" ht="15" customHeight="1">
      <c r="A31" s="64" t="s">
        <v>78</v>
      </c>
      <c r="B31" s="69" t="s">
        <v>79</v>
      </c>
      <c r="C31" s="66" t="s">
        <v>80</v>
      </c>
      <c r="D31" s="67">
        <f t="shared" si="0"/>
        <v>0</v>
      </c>
      <c r="E31" s="68"/>
      <c r="F31" s="68"/>
      <c r="G31" s="68"/>
      <c r="H31" s="68"/>
      <c r="I31" s="68"/>
    </row>
    <row r="32" spans="1:9" ht="15" customHeight="1">
      <c r="A32" s="64" t="s">
        <v>81</v>
      </c>
      <c r="B32" s="69" t="s">
        <v>82</v>
      </c>
      <c r="C32" s="66" t="s">
        <v>83</v>
      </c>
      <c r="D32" s="67">
        <f t="shared" si="0"/>
        <v>0</v>
      </c>
      <c r="E32" s="68"/>
      <c r="F32" s="68"/>
      <c r="G32" s="68"/>
      <c r="H32" s="68"/>
      <c r="I32" s="68"/>
    </row>
    <row r="33" spans="1:9" ht="15" customHeight="1">
      <c r="A33" s="64" t="s">
        <v>84</v>
      </c>
      <c r="B33" s="69" t="s">
        <v>85</v>
      </c>
      <c r="C33" s="66" t="s">
        <v>86</v>
      </c>
      <c r="D33" s="67">
        <f t="shared" si="0"/>
        <v>31395</v>
      </c>
      <c r="E33" s="68">
        <v>31395</v>
      </c>
      <c r="F33" s="68"/>
      <c r="G33" s="68"/>
      <c r="H33" s="68"/>
      <c r="I33" s="68"/>
    </row>
    <row r="34" spans="1:9" ht="15" customHeight="1">
      <c r="A34" s="70" t="s">
        <v>87</v>
      </c>
      <c r="B34" s="71" t="s">
        <v>88</v>
      </c>
      <c r="C34" s="72" t="s">
        <v>89</v>
      </c>
      <c r="D34" s="67">
        <f t="shared" si="0"/>
        <v>31621</v>
      </c>
      <c r="E34" s="67">
        <f>SUM(E29:E33)</f>
        <v>31621</v>
      </c>
      <c r="F34" s="67">
        <f>SUM(F29:F33)</f>
        <v>0</v>
      </c>
      <c r="G34" s="67">
        <f>SUM(G29:G33)</f>
        <v>0</v>
      </c>
      <c r="H34" s="67">
        <f>SUM(H29:H33)</f>
        <v>0</v>
      </c>
      <c r="I34" s="67">
        <f>SUM(I29:I33)</f>
        <v>0</v>
      </c>
    </row>
    <row r="35" spans="1:9" ht="15" customHeight="1">
      <c r="A35" s="64" t="s">
        <v>90</v>
      </c>
      <c r="B35" s="69" t="s">
        <v>91</v>
      </c>
      <c r="C35" s="66" t="s">
        <v>92</v>
      </c>
      <c r="D35" s="67">
        <f t="shared" si="0"/>
        <v>0</v>
      </c>
      <c r="E35" s="68"/>
      <c r="F35" s="68"/>
      <c r="G35" s="68"/>
      <c r="H35" s="68"/>
      <c r="I35" s="68"/>
    </row>
    <row r="36" spans="1:9" ht="15" customHeight="1">
      <c r="A36" s="64" t="s">
        <v>93</v>
      </c>
      <c r="B36" s="69" t="s">
        <v>94</v>
      </c>
      <c r="C36" s="66" t="s">
        <v>95</v>
      </c>
      <c r="D36" s="67">
        <f t="shared" si="0"/>
        <v>0</v>
      </c>
      <c r="E36" s="68"/>
      <c r="F36" s="68"/>
      <c r="G36" s="68"/>
      <c r="H36" s="68"/>
      <c r="I36" s="68"/>
    </row>
    <row r="37" spans="1:9" ht="15" customHeight="1">
      <c r="A37" s="70" t="s">
        <v>96</v>
      </c>
      <c r="B37" s="71" t="s">
        <v>97</v>
      </c>
      <c r="C37" s="72" t="s">
        <v>98</v>
      </c>
      <c r="D37" s="67">
        <f t="shared" si="0"/>
        <v>0</v>
      </c>
      <c r="E37" s="67">
        <f>SUM(E35:E36)</f>
        <v>0</v>
      </c>
      <c r="F37" s="67">
        <f>SUM(F35:F36)</f>
        <v>0</v>
      </c>
      <c r="G37" s="67">
        <f>SUM(G35:G36)</f>
        <v>0</v>
      </c>
      <c r="H37" s="67">
        <f>SUM(H35:H36)</f>
        <v>0</v>
      </c>
      <c r="I37" s="67">
        <f>SUM(I35:I36)</f>
        <v>0</v>
      </c>
    </row>
    <row r="38" spans="1:9" ht="15" customHeight="1">
      <c r="A38" s="64" t="s">
        <v>99</v>
      </c>
      <c r="B38" s="69" t="s">
        <v>100</v>
      </c>
      <c r="C38" s="66" t="s">
        <v>101</v>
      </c>
      <c r="D38" s="67">
        <f t="shared" si="0"/>
        <v>0</v>
      </c>
      <c r="E38" s="68"/>
      <c r="F38" s="68"/>
      <c r="G38" s="68"/>
      <c r="H38" s="68"/>
      <c r="I38" s="68"/>
    </row>
    <row r="39" spans="1:9" ht="15" customHeight="1">
      <c r="A39" s="64" t="s">
        <v>102</v>
      </c>
      <c r="B39" s="69" t="s">
        <v>103</v>
      </c>
      <c r="C39" s="66" t="s">
        <v>104</v>
      </c>
      <c r="D39" s="67">
        <f t="shared" si="0"/>
        <v>0</v>
      </c>
      <c r="E39" s="68"/>
      <c r="F39" s="68"/>
      <c r="G39" s="68"/>
      <c r="H39" s="68"/>
      <c r="I39" s="68"/>
    </row>
    <row r="40" spans="1:9" ht="15" customHeight="1">
      <c r="A40" s="64" t="s">
        <v>105</v>
      </c>
      <c r="B40" s="69" t="s">
        <v>106</v>
      </c>
      <c r="C40" s="66" t="s">
        <v>107</v>
      </c>
      <c r="D40" s="67">
        <f t="shared" si="0"/>
        <v>88134</v>
      </c>
      <c r="E40" s="68">
        <v>88134</v>
      </c>
      <c r="F40" s="68"/>
      <c r="G40" s="68"/>
      <c r="H40" s="68"/>
      <c r="I40" s="68"/>
    </row>
    <row r="41" spans="1:9" ht="15" customHeight="1">
      <c r="A41" s="64" t="s">
        <v>108</v>
      </c>
      <c r="B41" s="69" t="s">
        <v>109</v>
      </c>
      <c r="C41" s="66" t="s">
        <v>110</v>
      </c>
      <c r="D41" s="67">
        <f t="shared" si="0"/>
        <v>119952</v>
      </c>
      <c r="E41" s="68">
        <v>119952</v>
      </c>
      <c r="F41" s="68"/>
      <c r="G41" s="68"/>
      <c r="H41" s="68"/>
      <c r="I41" s="68"/>
    </row>
    <row r="42" spans="1:9" ht="15" customHeight="1">
      <c r="A42" s="64" t="s">
        <v>111</v>
      </c>
      <c r="B42" s="69" t="s">
        <v>112</v>
      </c>
      <c r="C42" s="66" t="s">
        <v>113</v>
      </c>
      <c r="D42" s="67">
        <f t="shared" si="0"/>
        <v>0</v>
      </c>
      <c r="E42" s="68"/>
      <c r="F42" s="68"/>
      <c r="G42" s="68"/>
      <c r="H42" s="68"/>
      <c r="I42" s="68"/>
    </row>
    <row r="43" spans="1:9" ht="15" customHeight="1">
      <c r="A43" s="64" t="s">
        <v>114</v>
      </c>
      <c r="B43" s="69" t="s">
        <v>115</v>
      </c>
      <c r="C43" s="66" t="s">
        <v>116</v>
      </c>
      <c r="D43" s="67">
        <f t="shared" si="0"/>
        <v>0</v>
      </c>
      <c r="E43" s="68"/>
      <c r="F43" s="68"/>
      <c r="G43" s="68"/>
      <c r="H43" s="68"/>
      <c r="I43" s="68"/>
    </row>
    <row r="44" spans="1:9" ht="15" customHeight="1">
      <c r="A44" s="64" t="s">
        <v>117</v>
      </c>
      <c r="B44" s="69" t="s">
        <v>118</v>
      </c>
      <c r="C44" s="66" t="s">
        <v>119</v>
      </c>
      <c r="D44" s="67">
        <f t="shared" si="0"/>
        <v>10300</v>
      </c>
      <c r="E44" s="68">
        <v>10300</v>
      </c>
      <c r="F44" s="68"/>
      <c r="G44" s="68"/>
      <c r="H44" s="68"/>
      <c r="I44" s="68"/>
    </row>
    <row r="45" spans="1:9" ht="15" customHeight="1">
      <c r="A45" s="64" t="s">
        <v>120</v>
      </c>
      <c r="B45" s="69" t="s">
        <v>121</v>
      </c>
      <c r="C45" s="66" t="s">
        <v>122</v>
      </c>
      <c r="D45" s="67">
        <f t="shared" si="0"/>
        <v>0</v>
      </c>
      <c r="E45" s="68"/>
      <c r="F45" s="68"/>
      <c r="G45" s="68"/>
      <c r="H45" s="68"/>
      <c r="I45" s="68"/>
    </row>
    <row r="46" spans="1:9" ht="15" customHeight="1">
      <c r="A46" s="70" t="s">
        <v>123</v>
      </c>
      <c r="B46" s="71" t="s">
        <v>124</v>
      </c>
      <c r="C46" s="72" t="s">
        <v>125</v>
      </c>
      <c r="D46" s="67">
        <f t="shared" si="0"/>
        <v>130252</v>
      </c>
      <c r="E46" s="67">
        <f>SUM(E41:E45)</f>
        <v>130252</v>
      </c>
      <c r="F46" s="67">
        <f>SUM(F41:F45)</f>
        <v>0</v>
      </c>
      <c r="G46" s="67">
        <f>SUM(G41:G45)</f>
        <v>0</v>
      </c>
      <c r="H46" s="67">
        <f>SUM(H41:H45)</f>
        <v>0</v>
      </c>
      <c r="I46" s="67">
        <f>SUM(I41:I45)</f>
        <v>0</v>
      </c>
    </row>
    <row r="47" spans="1:9" ht="15" customHeight="1">
      <c r="A47" s="64" t="s">
        <v>126</v>
      </c>
      <c r="B47" s="69" t="s">
        <v>127</v>
      </c>
      <c r="C47" s="66" t="s">
        <v>128</v>
      </c>
      <c r="D47" s="67">
        <f t="shared" si="0"/>
        <v>1100</v>
      </c>
      <c r="E47" s="68">
        <v>900</v>
      </c>
      <c r="F47" s="68">
        <v>200</v>
      </c>
      <c r="G47" s="68"/>
      <c r="H47" s="68"/>
      <c r="I47" s="68"/>
    </row>
    <row r="48" spans="1:9" ht="15" customHeight="1">
      <c r="A48" s="70" t="s">
        <v>129</v>
      </c>
      <c r="B48" s="71" t="s">
        <v>130</v>
      </c>
      <c r="C48" s="72" t="s">
        <v>131</v>
      </c>
      <c r="D48" s="67">
        <f t="shared" si="0"/>
        <v>219486</v>
      </c>
      <c r="E48" s="67">
        <f>E37+E38+E39+E40+E46+E47</f>
        <v>219286</v>
      </c>
      <c r="F48" s="67">
        <f>F37+F38+F39+F40+F46+F47</f>
        <v>200</v>
      </c>
      <c r="G48" s="67">
        <f>G37+G38+G39+G40+G46+G47</f>
        <v>0</v>
      </c>
      <c r="H48" s="67">
        <f>H37+H38+H39+H40+H46+H47</f>
        <v>0</v>
      </c>
      <c r="I48" s="67">
        <f>I37+I38+I39+I40+I46+I47</f>
        <v>0</v>
      </c>
    </row>
    <row r="49" spans="1:9" ht="15" customHeight="1">
      <c r="A49" s="64" t="s">
        <v>132</v>
      </c>
      <c r="B49" s="73" t="s">
        <v>133</v>
      </c>
      <c r="C49" s="66" t="s">
        <v>134</v>
      </c>
      <c r="D49" s="67">
        <f t="shared" si="0"/>
        <v>0</v>
      </c>
      <c r="E49" s="68"/>
      <c r="F49" s="68"/>
      <c r="G49" s="68"/>
      <c r="H49" s="68"/>
      <c r="I49" s="68"/>
    </row>
    <row r="50" spans="1:9" ht="15" customHeight="1">
      <c r="A50" s="64" t="s">
        <v>135</v>
      </c>
      <c r="B50" s="73" t="s">
        <v>136</v>
      </c>
      <c r="C50" s="66" t="s">
        <v>137</v>
      </c>
      <c r="D50" s="67">
        <f t="shared" si="0"/>
        <v>14620</v>
      </c>
      <c r="E50" s="68"/>
      <c r="F50" s="68">
        <v>794</v>
      </c>
      <c r="G50" s="68">
        <v>500</v>
      </c>
      <c r="H50" s="68">
        <v>10071</v>
      </c>
      <c r="I50" s="68">
        <v>3255</v>
      </c>
    </row>
    <row r="51" spans="1:9" ht="15" customHeight="1">
      <c r="A51" s="64" t="s">
        <v>138</v>
      </c>
      <c r="B51" s="73" t="s">
        <v>139</v>
      </c>
      <c r="C51" s="66" t="s">
        <v>140</v>
      </c>
      <c r="D51" s="67">
        <f t="shared" si="0"/>
        <v>2790</v>
      </c>
      <c r="E51" s="67">
        <f>SUM(E52:E53)</f>
        <v>260</v>
      </c>
      <c r="F51" s="67">
        <f>SUM(F52:F53)</f>
        <v>1300</v>
      </c>
      <c r="G51" s="67">
        <f>SUM(G52:G53)</f>
        <v>1230</v>
      </c>
      <c r="H51" s="67">
        <f>SUM(H52:H53)</f>
        <v>0</v>
      </c>
      <c r="I51" s="67">
        <f>SUM(I52:I53)</f>
        <v>0</v>
      </c>
    </row>
    <row r="52" spans="1:9" ht="15" customHeight="1">
      <c r="A52" s="64"/>
      <c r="B52" s="74" t="s">
        <v>141</v>
      </c>
      <c r="C52" s="66" t="s">
        <v>142</v>
      </c>
      <c r="D52" s="67">
        <f t="shared" si="0"/>
        <v>1510</v>
      </c>
      <c r="E52" s="68">
        <v>210</v>
      </c>
      <c r="F52" s="68">
        <v>1300</v>
      </c>
      <c r="G52" s="68"/>
      <c r="H52" s="68"/>
      <c r="I52" s="68"/>
    </row>
    <row r="53" spans="1:9" ht="15" customHeight="1">
      <c r="A53" s="64"/>
      <c r="B53" s="74" t="s">
        <v>143</v>
      </c>
      <c r="C53" s="66" t="s">
        <v>144</v>
      </c>
      <c r="D53" s="67">
        <f t="shared" si="0"/>
        <v>1280</v>
      </c>
      <c r="E53" s="68">
        <v>50</v>
      </c>
      <c r="F53" s="68"/>
      <c r="G53" s="68">
        <v>1230</v>
      </c>
      <c r="H53" s="68"/>
      <c r="I53" s="68"/>
    </row>
    <row r="54" spans="1:9" ht="15" customHeight="1">
      <c r="A54" s="64" t="s">
        <v>145</v>
      </c>
      <c r="B54" s="73" t="s">
        <v>146</v>
      </c>
      <c r="C54" s="66" t="s">
        <v>147</v>
      </c>
      <c r="D54" s="67">
        <f t="shared" si="0"/>
        <v>14628</v>
      </c>
      <c r="E54" s="68">
        <v>14628</v>
      </c>
      <c r="F54" s="68"/>
      <c r="G54" s="68"/>
      <c r="H54" s="68"/>
      <c r="I54" s="68"/>
    </row>
    <row r="55" spans="1:9" ht="15" customHeight="1">
      <c r="A55" s="64" t="s">
        <v>148</v>
      </c>
      <c r="B55" s="73" t="s">
        <v>149</v>
      </c>
      <c r="C55" s="66" t="s">
        <v>150</v>
      </c>
      <c r="D55" s="67">
        <f t="shared" si="0"/>
        <v>12861</v>
      </c>
      <c r="E55" s="68">
        <v>2826</v>
      </c>
      <c r="F55" s="68"/>
      <c r="G55" s="68"/>
      <c r="H55" s="68">
        <v>10035</v>
      </c>
      <c r="I55" s="68"/>
    </row>
    <row r="56" spans="1:9" ht="15" customHeight="1">
      <c r="A56" s="64" t="s">
        <v>151</v>
      </c>
      <c r="B56" s="73" t="s">
        <v>152</v>
      </c>
      <c r="C56" s="66" t="s">
        <v>153</v>
      </c>
      <c r="D56" s="67">
        <f t="shared" si="0"/>
        <v>10825</v>
      </c>
      <c r="E56" s="68">
        <v>4363</v>
      </c>
      <c r="F56" s="68">
        <v>566</v>
      </c>
      <c r="G56" s="68">
        <v>467</v>
      </c>
      <c r="H56" s="68">
        <v>5429</v>
      </c>
      <c r="I56" s="68"/>
    </row>
    <row r="57" spans="1:9" ht="15" customHeight="1">
      <c r="A57" s="64" t="s">
        <v>154</v>
      </c>
      <c r="B57" s="73" t="s">
        <v>155</v>
      </c>
      <c r="C57" s="66" t="s">
        <v>156</v>
      </c>
      <c r="D57" s="67">
        <f t="shared" si="0"/>
        <v>0</v>
      </c>
      <c r="E57" s="68"/>
      <c r="F57" s="68"/>
      <c r="G57" s="75"/>
      <c r="H57" s="68"/>
      <c r="I57" s="68"/>
    </row>
    <row r="58" spans="1:9" ht="15" customHeight="1">
      <c r="A58" s="64" t="s">
        <v>157</v>
      </c>
      <c r="B58" s="73" t="s">
        <v>158</v>
      </c>
      <c r="C58" s="66" t="s">
        <v>159</v>
      </c>
      <c r="D58" s="67">
        <f t="shared" si="0"/>
        <v>2547</v>
      </c>
      <c r="E58" s="68">
        <v>2500</v>
      </c>
      <c r="F58" s="68"/>
      <c r="G58" s="68">
        <v>46</v>
      </c>
      <c r="H58" s="68"/>
      <c r="I58" s="68">
        <v>1</v>
      </c>
    </row>
    <row r="59" spans="1:9" ht="15" customHeight="1">
      <c r="A59" s="64" t="s">
        <v>160</v>
      </c>
      <c r="B59" s="73" t="s">
        <v>161</v>
      </c>
      <c r="C59" s="66" t="s">
        <v>162</v>
      </c>
      <c r="D59" s="67">
        <f t="shared" si="0"/>
        <v>0</v>
      </c>
      <c r="E59" s="68"/>
      <c r="F59" s="68"/>
      <c r="G59" s="68"/>
      <c r="H59" s="68"/>
      <c r="I59" s="68"/>
    </row>
    <row r="60" spans="1:9" ht="15" customHeight="1">
      <c r="A60" s="64" t="s">
        <v>163</v>
      </c>
      <c r="B60" s="73" t="s">
        <v>164</v>
      </c>
      <c r="C60" s="66" t="s">
        <v>165</v>
      </c>
      <c r="D60" s="67">
        <f t="shared" si="0"/>
        <v>2721</v>
      </c>
      <c r="E60" s="68">
        <v>2708</v>
      </c>
      <c r="F60" s="68">
        <v>13</v>
      </c>
      <c r="G60" s="68"/>
      <c r="H60" s="68"/>
      <c r="I60" s="68"/>
    </row>
    <row r="61" spans="1:9" ht="15" customHeight="1">
      <c r="A61" s="70" t="s">
        <v>166</v>
      </c>
      <c r="B61" s="76" t="s">
        <v>167</v>
      </c>
      <c r="C61" s="72" t="s">
        <v>168</v>
      </c>
      <c r="D61" s="67">
        <f t="shared" si="0"/>
        <v>60992</v>
      </c>
      <c r="E61" s="67">
        <f>E49+E50+E51+E54+E55+E56+E57+E58+E59+E60</f>
        <v>27285</v>
      </c>
      <c r="F61" s="67">
        <f>F49+F50+F51+F54+F55+F56+F57+F58+F59+F60</f>
        <v>2673</v>
      </c>
      <c r="G61" s="67">
        <f>G49+G50+G51+G54+G55+G56+G57+G58+G59+G60</f>
        <v>2243</v>
      </c>
      <c r="H61" s="67">
        <f>H49+H50+H51+H54+H55+H56+H57+H58+H59+H60</f>
        <v>25535</v>
      </c>
      <c r="I61" s="67">
        <f>I49+I50+I51+I54+I55+I56+I57+I58+I59+I60</f>
        <v>3256</v>
      </c>
    </row>
    <row r="62" spans="1:9" ht="15" customHeight="1">
      <c r="A62" s="64">
        <v>45</v>
      </c>
      <c r="B62" s="73" t="s">
        <v>169</v>
      </c>
      <c r="C62" s="66" t="s">
        <v>170</v>
      </c>
      <c r="D62" s="67">
        <f t="shared" si="0"/>
        <v>0</v>
      </c>
      <c r="E62" s="68"/>
      <c r="F62" s="68"/>
      <c r="G62" s="68"/>
      <c r="H62" s="68"/>
      <c r="I62" s="68"/>
    </row>
    <row r="63" spans="1:9" ht="15" customHeight="1">
      <c r="A63" s="64">
        <v>46</v>
      </c>
      <c r="B63" s="73" t="s">
        <v>171</v>
      </c>
      <c r="C63" s="66" t="s">
        <v>172</v>
      </c>
      <c r="D63" s="67">
        <f t="shared" si="0"/>
        <v>1970</v>
      </c>
      <c r="E63" s="68">
        <v>1970</v>
      </c>
      <c r="F63" s="68"/>
      <c r="G63" s="68"/>
      <c r="H63" s="68"/>
      <c r="I63" s="68"/>
    </row>
    <row r="64" spans="1:9" ht="15" customHeight="1">
      <c r="A64" s="64">
        <v>47</v>
      </c>
      <c r="B64" s="73" t="s">
        <v>173</v>
      </c>
      <c r="C64" s="66" t="s">
        <v>174</v>
      </c>
      <c r="D64" s="67">
        <f t="shared" si="0"/>
        <v>0</v>
      </c>
      <c r="E64" s="68"/>
      <c r="F64" s="68"/>
      <c r="G64" s="68"/>
      <c r="H64" s="68"/>
      <c r="I64" s="68"/>
    </row>
    <row r="65" spans="1:9" ht="15" customHeight="1">
      <c r="A65" s="64">
        <v>48</v>
      </c>
      <c r="B65" s="73" t="s">
        <v>175</v>
      </c>
      <c r="C65" s="66" t="s">
        <v>176</v>
      </c>
      <c r="D65" s="67">
        <f t="shared" si="0"/>
        <v>0</v>
      </c>
      <c r="E65" s="68"/>
      <c r="F65" s="68"/>
      <c r="G65" s="68"/>
      <c r="H65" s="68"/>
      <c r="I65" s="68"/>
    </row>
    <row r="66" spans="1:9" ht="15" customHeight="1">
      <c r="A66" s="64">
        <v>49</v>
      </c>
      <c r="B66" s="73" t="s">
        <v>177</v>
      </c>
      <c r="C66" s="66" t="s">
        <v>178</v>
      </c>
      <c r="D66" s="67">
        <f t="shared" si="0"/>
        <v>0</v>
      </c>
      <c r="E66" s="68"/>
      <c r="F66" s="68"/>
      <c r="G66" s="68"/>
      <c r="H66" s="68"/>
      <c r="I66" s="68"/>
    </row>
    <row r="67" spans="1:9" ht="15" customHeight="1">
      <c r="A67" s="70">
        <v>50</v>
      </c>
      <c r="B67" s="71" t="s">
        <v>179</v>
      </c>
      <c r="C67" s="72" t="s">
        <v>180</v>
      </c>
      <c r="D67" s="67">
        <f t="shared" si="0"/>
        <v>1970</v>
      </c>
      <c r="E67" s="67">
        <f>SUM(E62:E66)</f>
        <v>1970</v>
      </c>
      <c r="F67" s="67">
        <f>SUM(F62:F66)</f>
        <v>0</v>
      </c>
      <c r="G67" s="67">
        <f>SUM(G62:G66)</f>
        <v>0</v>
      </c>
      <c r="H67" s="67">
        <f>SUM(H62:H66)</f>
        <v>0</v>
      </c>
      <c r="I67" s="67">
        <f>SUM(I62:I66)</f>
        <v>0</v>
      </c>
    </row>
    <row r="68" spans="1:9" ht="15" customHeight="1">
      <c r="A68" s="64">
        <v>51</v>
      </c>
      <c r="B68" s="73" t="s">
        <v>181</v>
      </c>
      <c r="C68" s="66" t="s">
        <v>182</v>
      </c>
      <c r="D68" s="67">
        <f t="shared" si="0"/>
        <v>0</v>
      </c>
      <c r="E68" s="68"/>
      <c r="F68" s="68"/>
      <c r="G68" s="68"/>
      <c r="H68" s="68"/>
      <c r="I68" s="68"/>
    </row>
    <row r="69" spans="1:9" ht="15" customHeight="1">
      <c r="A69" s="64">
        <v>52</v>
      </c>
      <c r="B69" s="69" t="s">
        <v>183</v>
      </c>
      <c r="C69" s="66" t="s">
        <v>184</v>
      </c>
      <c r="D69" s="67">
        <f t="shared" si="0"/>
        <v>0</v>
      </c>
      <c r="E69" s="68"/>
      <c r="F69" s="68"/>
      <c r="G69" s="68"/>
      <c r="H69" s="68"/>
      <c r="I69" s="68"/>
    </row>
    <row r="70" spans="1:9" ht="15" customHeight="1">
      <c r="A70" s="64">
        <v>53</v>
      </c>
      <c r="B70" s="73" t="s">
        <v>185</v>
      </c>
      <c r="C70" s="66" t="s">
        <v>186</v>
      </c>
      <c r="D70" s="67">
        <f t="shared" si="0"/>
        <v>70</v>
      </c>
      <c r="E70" s="68"/>
      <c r="F70" s="68"/>
      <c r="G70" s="68">
        <v>70</v>
      </c>
      <c r="H70" s="68"/>
      <c r="I70" s="68"/>
    </row>
    <row r="71" spans="1:9" ht="15" customHeight="1">
      <c r="A71" s="70">
        <v>54</v>
      </c>
      <c r="B71" s="71" t="s">
        <v>187</v>
      </c>
      <c r="C71" s="72" t="s">
        <v>188</v>
      </c>
      <c r="D71" s="67">
        <f t="shared" si="0"/>
        <v>70</v>
      </c>
      <c r="E71" s="67">
        <f>SUM(E68:E70)</f>
        <v>0</v>
      </c>
      <c r="F71" s="67">
        <f>SUM(F68:F70)</f>
        <v>0</v>
      </c>
      <c r="G71" s="67">
        <f>SUM(G68:G70)</f>
        <v>70</v>
      </c>
      <c r="H71" s="67">
        <f>SUM(H68:H70)</f>
        <v>0</v>
      </c>
      <c r="I71" s="67">
        <f>SUM(I68:I70)</f>
        <v>0</v>
      </c>
    </row>
    <row r="72" spans="1:9" ht="15" customHeight="1">
      <c r="A72" s="64">
        <v>55</v>
      </c>
      <c r="B72" s="73" t="s">
        <v>189</v>
      </c>
      <c r="C72" s="66" t="s">
        <v>190</v>
      </c>
      <c r="D72" s="67">
        <f aca="true" t="shared" si="1" ref="D72:D90">SUM(E72:I72)</f>
        <v>0</v>
      </c>
      <c r="E72" s="68"/>
      <c r="F72" s="68"/>
      <c r="G72" s="68"/>
      <c r="H72" s="68"/>
      <c r="I72" s="68"/>
    </row>
    <row r="73" spans="1:9" ht="15" customHeight="1">
      <c r="A73" s="64">
        <v>56</v>
      </c>
      <c r="B73" s="69" t="s">
        <v>191</v>
      </c>
      <c r="C73" s="66" t="s">
        <v>192</v>
      </c>
      <c r="D73" s="67">
        <f t="shared" si="1"/>
        <v>600</v>
      </c>
      <c r="E73" s="68">
        <v>600</v>
      </c>
      <c r="F73" s="68"/>
      <c r="G73" s="68"/>
      <c r="H73" s="68"/>
      <c r="I73" s="68"/>
    </row>
    <row r="74" spans="1:9" ht="15" customHeight="1">
      <c r="A74" s="64">
        <v>57</v>
      </c>
      <c r="B74" s="73" t="s">
        <v>193</v>
      </c>
      <c r="C74" s="66" t="s">
        <v>194</v>
      </c>
      <c r="D74" s="67">
        <f t="shared" si="1"/>
        <v>0</v>
      </c>
      <c r="E74" s="68"/>
      <c r="F74" s="68"/>
      <c r="G74" s="68"/>
      <c r="H74" s="68"/>
      <c r="I74" s="68"/>
    </row>
    <row r="75" spans="1:9" ht="15" customHeight="1" thickBot="1">
      <c r="A75" s="77">
        <v>58</v>
      </c>
      <c r="B75" s="78" t="s">
        <v>195</v>
      </c>
      <c r="C75" s="79" t="s">
        <v>196</v>
      </c>
      <c r="D75" s="67">
        <f t="shared" si="1"/>
        <v>600</v>
      </c>
      <c r="E75" s="80">
        <f>SUM(E72:E74)</f>
        <v>600</v>
      </c>
      <c r="F75" s="80">
        <f>SUM(F72:F74)</f>
        <v>0</v>
      </c>
      <c r="G75" s="80">
        <f>SUM(G72:G74)</f>
        <v>0</v>
      </c>
      <c r="H75" s="80">
        <f>SUM(H72:H74)</f>
        <v>0</v>
      </c>
      <c r="I75" s="80">
        <f>SUM(I72:I74)</f>
        <v>0</v>
      </c>
    </row>
    <row r="76" spans="1:9" ht="15" customHeight="1" thickBot="1">
      <c r="A76" s="81">
        <v>59</v>
      </c>
      <c r="B76" s="82" t="s">
        <v>197</v>
      </c>
      <c r="C76" s="83" t="s">
        <v>198</v>
      </c>
      <c r="D76" s="67">
        <f t="shared" si="1"/>
        <v>901024</v>
      </c>
      <c r="E76" s="84">
        <f>E28+E34+E48+E61+E67+E71+E75</f>
        <v>718821</v>
      </c>
      <c r="F76" s="84">
        <f>F28+F34+F48+F61+F67+F71+F75</f>
        <v>13643</v>
      </c>
      <c r="G76" s="84">
        <f>G28+G34+G48+G61+G67+G71+G75</f>
        <v>135994</v>
      </c>
      <c r="H76" s="84">
        <f>H28+H34+H48+H61+H67+H71+H75</f>
        <v>28839</v>
      </c>
      <c r="I76" s="84">
        <f>I28+I34+I48+I61+I67+I71+I75</f>
        <v>3727</v>
      </c>
    </row>
    <row r="77" spans="1:9" ht="15">
      <c r="A77" s="85">
        <v>60</v>
      </c>
      <c r="B77" s="86" t="s">
        <v>199</v>
      </c>
      <c r="C77" s="87" t="s">
        <v>200</v>
      </c>
      <c r="D77" s="67">
        <f t="shared" si="1"/>
        <v>0</v>
      </c>
      <c r="E77" s="87"/>
      <c r="F77" s="87"/>
      <c r="G77" s="87"/>
      <c r="H77" s="87"/>
      <c r="I77" s="87"/>
    </row>
    <row r="78" spans="1:9" ht="15">
      <c r="A78" s="70">
        <v>61</v>
      </c>
      <c r="B78" s="88" t="s">
        <v>201</v>
      </c>
      <c r="C78" s="89" t="s">
        <v>202</v>
      </c>
      <c r="D78" s="67">
        <f t="shared" si="1"/>
        <v>0</v>
      </c>
      <c r="E78" s="89"/>
      <c r="F78" s="89"/>
      <c r="G78" s="89"/>
      <c r="H78" s="89"/>
      <c r="I78" s="89"/>
    </row>
    <row r="79" spans="1:9" ht="15">
      <c r="A79" s="70">
        <v>62</v>
      </c>
      <c r="B79" s="69" t="s">
        <v>203</v>
      </c>
      <c r="C79" s="89" t="s">
        <v>204</v>
      </c>
      <c r="D79" s="67">
        <f t="shared" si="1"/>
        <v>216457</v>
      </c>
      <c r="E79" s="89">
        <v>200694</v>
      </c>
      <c r="F79" s="89">
        <v>57</v>
      </c>
      <c r="G79" s="89">
        <v>15273</v>
      </c>
      <c r="H79" s="89">
        <v>73</v>
      </c>
      <c r="I79" s="89">
        <v>360</v>
      </c>
    </row>
    <row r="80" spans="1:9" ht="15">
      <c r="A80" s="70">
        <v>63</v>
      </c>
      <c r="B80" s="69" t="s">
        <v>205</v>
      </c>
      <c r="C80" s="89" t="s">
        <v>206</v>
      </c>
      <c r="D80" s="67">
        <f t="shared" si="1"/>
        <v>0</v>
      </c>
      <c r="E80" s="89"/>
      <c r="F80" s="89"/>
      <c r="G80" s="89"/>
      <c r="H80" s="89"/>
      <c r="I80" s="89"/>
    </row>
    <row r="81" spans="1:9" ht="15">
      <c r="A81" s="70">
        <v>64</v>
      </c>
      <c r="B81" s="71" t="s">
        <v>207</v>
      </c>
      <c r="C81" s="89" t="s">
        <v>208</v>
      </c>
      <c r="D81" s="67">
        <f t="shared" si="1"/>
        <v>216457</v>
      </c>
      <c r="E81" s="89">
        <f>SUM(E79:E80)</f>
        <v>200694</v>
      </c>
      <c r="F81" s="89">
        <f>SUM(F79:F80)</f>
        <v>57</v>
      </c>
      <c r="G81" s="89">
        <f>SUM(G79:G80)</f>
        <v>15273</v>
      </c>
      <c r="H81" s="89">
        <f>SUM(H79:H80)</f>
        <v>73</v>
      </c>
      <c r="I81" s="89">
        <f>SUM(I79:I80)</f>
        <v>360</v>
      </c>
    </row>
    <row r="82" spans="1:9" ht="15">
      <c r="A82" s="70">
        <v>65</v>
      </c>
      <c r="B82" s="90" t="s">
        <v>209</v>
      </c>
      <c r="C82" s="89" t="s">
        <v>210</v>
      </c>
      <c r="D82" s="67">
        <f t="shared" si="1"/>
        <v>0</v>
      </c>
      <c r="E82" s="89"/>
      <c r="F82" s="89"/>
      <c r="G82" s="89"/>
      <c r="H82" s="89"/>
      <c r="I82" s="89"/>
    </row>
    <row r="83" spans="1:9" ht="15">
      <c r="A83" s="70">
        <v>66</v>
      </c>
      <c r="B83" s="90" t="s">
        <v>211</v>
      </c>
      <c r="C83" s="89" t="s">
        <v>212</v>
      </c>
      <c r="D83" s="67">
        <f t="shared" si="1"/>
        <v>0</v>
      </c>
      <c r="E83" s="89"/>
      <c r="F83" s="89"/>
      <c r="G83" s="89"/>
      <c r="H83" s="89"/>
      <c r="I83" s="89"/>
    </row>
    <row r="84" spans="1:9" ht="15">
      <c r="A84" s="70">
        <v>67</v>
      </c>
      <c r="B84" s="90" t="s">
        <v>213</v>
      </c>
      <c r="C84" s="89" t="s">
        <v>214</v>
      </c>
      <c r="D84" s="67">
        <f t="shared" si="1"/>
        <v>382962</v>
      </c>
      <c r="E84" s="91"/>
      <c r="F84" s="92">
        <v>141889</v>
      </c>
      <c r="G84" s="91">
        <v>103084</v>
      </c>
      <c r="H84" s="91">
        <v>93192</v>
      </c>
      <c r="I84" s="91">
        <v>44797</v>
      </c>
    </row>
    <row r="85" spans="1:9" ht="15">
      <c r="A85" s="70">
        <v>68</v>
      </c>
      <c r="B85" s="90" t="s">
        <v>215</v>
      </c>
      <c r="C85" s="89" t="s">
        <v>216</v>
      </c>
      <c r="D85" s="67">
        <f t="shared" si="1"/>
        <v>0</v>
      </c>
      <c r="E85" s="93"/>
      <c r="F85" s="94"/>
      <c r="G85" s="93"/>
      <c r="H85" s="93"/>
      <c r="I85" s="93"/>
    </row>
    <row r="86" spans="1:9" ht="15">
      <c r="A86" s="70">
        <v>69</v>
      </c>
      <c r="B86" s="73" t="s">
        <v>217</v>
      </c>
      <c r="C86" s="89" t="s">
        <v>218</v>
      </c>
      <c r="D86" s="67">
        <f t="shared" si="1"/>
        <v>0</v>
      </c>
      <c r="E86" s="93"/>
      <c r="F86" s="94"/>
      <c r="G86" s="93"/>
      <c r="H86" s="93"/>
      <c r="I86" s="93"/>
    </row>
    <row r="87" spans="1:9" ht="15">
      <c r="A87" s="70">
        <v>70</v>
      </c>
      <c r="B87" s="76" t="s">
        <v>219</v>
      </c>
      <c r="C87" s="89" t="s">
        <v>220</v>
      </c>
      <c r="D87" s="67">
        <f t="shared" si="1"/>
        <v>599419</v>
      </c>
      <c r="E87" s="93">
        <f>(SUM(E81:E86))+E77+E78</f>
        <v>200694</v>
      </c>
      <c r="F87" s="95">
        <f>(SUM(F81:F86))+F77+F78</f>
        <v>141946</v>
      </c>
      <c r="G87" s="93">
        <f>(SUM(G81:G86))+G77+G78</f>
        <v>118357</v>
      </c>
      <c r="H87" s="93">
        <f>(SUM(H81:H86))+H77+H78</f>
        <v>93265</v>
      </c>
      <c r="I87" s="93">
        <f>(SUM(I81:I86))+I77+I78</f>
        <v>45157</v>
      </c>
    </row>
    <row r="88" spans="1:9" ht="15">
      <c r="A88" s="70">
        <v>71</v>
      </c>
      <c r="B88" s="88" t="s">
        <v>221</v>
      </c>
      <c r="C88" s="89" t="s">
        <v>222</v>
      </c>
      <c r="D88" s="67">
        <f t="shared" si="1"/>
        <v>0</v>
      </c>
      <c r="E88" s="93"/>
      <c r="F88" s="95"/>
      <c r="G88" s="93"/>
      <c r="H88" s="93"/>
      <c r="I88" s="93"/>
    </row>
    <row r="89" spans="1:9" ht="15">
      <c r="A89" s="70">
        <v>72</v>
      </c>
      <c r="B89" s="88" t="s">
        <v>223</v>
      </c>
      <c r="C89" s="89" t="s">
        <v>224</v>
      </c>
      <c r="D89" s="67">
        <f t="shared" si="1"/>
        <v>599419</v>
      </c>
      <c r="E89" s="93">
        <f>SUM(E87:E88)</f>
        <v>200694</v>
      </c>
      <c r="F89" s="95">
        <f>SUM(F87:F88)</f>
        <v>141946</v>
      </c>
      <c r="G89" s="93">
        <f>SUM(G87:G88)</f>
        <v>118357</v>
      </c>
      <c r="H89" s="93">
        <f>SUM(H87:H88)</f>
        <v>93265</v>
      </c>
      <c r="I89" s="93">
        <f>SUM(I87:I88)</f>
        <v>45157</v>
      </c>
    </row>
    <row r="90" spans="1:9" ht="15">
      <c r="A90" s="96">
        <v>73</v>
      </c>
      <c r="B90" s="97" t="s">
        <v>225</v>
      </c>
      <c r="C90" s="97"/>
      <c r="D90" s="98">
        <f t="shared" si="1"/>
        <v>1500443</v>
      </c>
      <c r="E90" s="99">
        <f>E76+E89</f>
        <v>919515</v>
      </c>
      <c r="F90" s="100">
        <f>F76+F89</f>
        <v>155589</v>
      </c>
      <c r="G90" s="99">
        <f>G76+G89</f>
        <v>254351</v>
      </c>
      <c r="H90" s="99">
        <f>H76+H89</f>
        <v>122104</v>
      </c>
      <c r="I90" s="99">
        <f>I76+I89</f>
        <v>48884</v>
      </c>
    </row>
    <row r="92" spans="2:3" ht="15.75">
      <c r="B92" s="101"/>
      <c r="C92" s="102"/>
    </row>
    <row r="93" ht="15.75">
      <c r="B93" s="101"/>
    </row>
    <row r="94" ht="15.75">
      <c r="B94" s="101"/>
    </row>
    <row r="95" ht="15.75">
      <c r="B95" s="101"/>
    </row>
  </sheetData>
  <sheetProtection/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421875" style="49" customWidth="1"/>
    <col min="2" max="2" width="66.8515625" style="49" customWidth="1"/>
    <col min="3" max="3" width="7.421875" style="49" customWidth="1"/>
    <col min="4" max="4" width="13.8515625" style="49" customWidth="1"/>
    <col min="5" max="5" width="11.57421875" style="49" customWidth="1"/>
    <col min="6" max="6" width="10.140625" style="49" customWidth="1"/>
    <col min="7" max="9" width="11.28125" style="49" customWidth="1"/>
    <col min="10" max="15" width="6.7109375" style="49" customWidth="1"/>
    <col min="16" max="16384" width="9.140625" style="49" customWidth="1"/>
  </cols>
  <sheetData>
    <row r="1" spans="2:4" ht="15.75">
      <c r="B1" s="50" t="s">
        <v>0</v>
      </c>
      <c r="D1" s="2" t="s">
        <v>230</v>
      </c>
    </row>
    <row r="2" spans="2:9" ht="18.75">
      <c r="B2" s="51" t="s">
        <v>1</v>
      </c>
      <c r="C2" s="52"/>
      <c r="D2" s="410" t="s">
        <v>673</v>
      </c>
      <c r="E2" s="53"/>
      <c r="F2" s="53"/>
      <c r="G2" s="53"/>
      <c r="H2" s="53"/>
      <c r="I2" s="53"/>
    </row>
    <row r="3" spans="2:4" ht="18.75">
      <c r="B3" s="54" t="s">
        <v>2</v>
      </c>
      <c r="D3" s="7" t="s">
        <v>3</v>
      </c>
    </row>
    <row r="4" spans="2:4" ht="18.75">
      <c r="B4" s="55" t="s">
        <v>231</v>
      </c>
      <c r="D4" s="7"/>
    </row>
    <row r="5" spans="2:15" ht="15">
      <c r="B5" s="103">
        <v>41912</v>
      </c>
      <c r="C5" s="56"/>
      <c r="D5" s="56" t="s">
        <v>5</v>
      </c>
      <c r="E5" s="56" t="s">
        <v>6</v>
      </c>
      <c r="F5" s="56" t="s">
        <v>7</v>
      </c>
      <c r="G5" s="56" t="s">
        <v>8</v>
      </c>
      <c r="H5" s="56" t="s">
        <v>9</v>
      </c>
      <c r="I5" s="56" t="s">
        <v>10</v>
      </c>
      <c r="J5" s="56"/>
      <c r="K5" s="56"/>
      <c r="L5" s="56"/>
      <c r="M5" s="56"/>
      <c r="N5" s="56"/>
      <c r="O5" s="56"/>
    </row>
    <row r="6" spans="1:9" ht="15" customHeight="1">
      <c r="A6" s="57" t="s">
        <v>11</v>
      </c>
      <c r="B6" s="58" t="s">
        <v>12</v>
      </c>
      <c r="C6" s="59" t="s">
        <v>13</v>
      </c>
      <c r="D6" s="60" t="s">
        <v>231</v>
      </c>
      <c r="E6" s="60" t="s">
        <v>231</v>
      </c>
      <c r="F6" s="60" t="s">
        <v>231</v>
      </c>
      <c r="G6" s="60" t="s">
        <v>231</v>
      </c>
      <c r="H6" s="60" t="s">
        <v>231</v>
      </c>
      <c r="I6" s="60" t="s">
        <v>231</v>
      </c>
    </row>
    <row r="7" spans="1:9" ht="15">
      <c r="A7" s="61" t="s">
        <v>15</v>
      </c>
      <c r="B7" s="62" t="s">
        <v>16</v>
      </c>
      <c r="C7" s="62">
        <v>3</v>
      </c>
      <c r="D7" s="63">
        <v>4</v>
      </c>
      <c r="E7" s="62">
        <v>5</v>
      </c>
      <c r="F7" s="63">
        <v>6</v>
      </c>
      <c r="G7" s="62">
        <v>7</v>
      </c>
      <c r="H7" s="63">
        <v>8</v>
      </c>
      <c r="I7" s="63">
        <v>9</v>
      </c>
    </row>
    <row r="8" spans="1:15" ht="15" customHeight="1">
      <c r="A8" s="64" t="s">
        <v>19</v>
      </c>
      <c r="B8" s="65" t="s">
        <v>20</v>
      </c>
      <c r="C8" s="66" t="s">
        <v>21</v>
      </c>
      <c r="D8" s="67">
        <f aca="true" t="shared" si="0" ref="D8:D71">SUM(E8:I8)</f>
        <v>128343</v>
      </c>
      <c r="E8" s="68">
        <v>128343</v>
      </c>
      <c r="F8" s="68"/>
      <c r="G8" s="68"/>
      <c r="H8" s="68"/>
      <c r="I8" s="68"/>
      <c r="J8" s="104"/>
      <c r="K8" s="104"/>
      <c r="L8" s="104"/>
      <c r="M8" s="104"/>
      <c r="N8" s="104"/>
      <c r="O8" s="104"/>
    </row>
    <row r="9" spans="1:15" ht="15" customHeight="1">
      <c r="A9" s="64" t="s">
        <v>22</v>
      </c>
      <c r="B9" s="69" t="s">
        <v>23</v>
      </c>
      <c r="C9" s="66" t="s">
        <v>24</v>
      </c>
      <c r="D9" s="67">
        <f t="shared" si="0"/>
        <v>82127</v>
      </c>
      <c r="E9" s="68">
        <v>82127</v>
      </c>
      <c r="F9" s="68"/>
      <c r="G9" s="68"/>
      <c r="H9" s="68"/>
      <c r="I9" s="68"/>
      <c r="J9" s="104"/>
      <c r="K9" s="104"/>
      <c r="L9" s="104"/>
      <c r="M9" s="104"/>
      <c r="N9" s="104"/>
      <c r="O9" s="104"/>
    </row>
    <row r="10" spans="1:15" ht="15" customHeight="1">
      <c r="A10" s="64" t="s">
        <v>25</v>
      </c>
      <c r="B10" s="69" t="s">
        <v>26</v>
      </c>
      <c r="C10" s="66" t="s">
        <v>27</v>
      </c>
      <c r="D10" s="67">
        <f t="shared" si="0"/>
        <v>101938</v>
      </c>
      <c r="E10" s="68">
        <v>101938</v>
      </c>
      <c r="F10" s="68"/>
      <c r="G10" s="68"/>
      <c r="H10" s="68"/>
      <c r="I10" s="68"/>
      <c r="J10" s="104"/>
      <c r="K10" s="104"/>
      <c r="L10" s="104"/>
      <c r="M10" s="104"/>
      <c r="N10" s="104"/>
      <c r="O10" s="104"/>
    </row>
    <row r="11" spans="1:15" ht="15" customHeight="1">
      <c r="A11" s="64" t="s">
        <v>28</v>
      </c>
      <c r="B11" s="69" t="s">
        <v>29</v>
      </c>
      <c r="C11" s="66" t="s">
        <v>30</v>
      </c>
      <c r="D11" s="67">
        <f t="shared" si="0"/>
        <v>5301</v>
      </c>
      <c r="E11" s="68">
        <v>5301</v>
      </c>
      <c r="F11" s="68"/>
      <c r="G11" s="68"/>
      <c r="H11" s="68"/>
      <c r="I11" s="68"/>
      <c r="J11" s="104"/>
      <c r="K11" s="104"/>
      <c r="L11" s="104"/>
      <c r="M11" s="104"/>
      <c r="N11" s="104"/>
      <c r="O11" s="104"/>
    </row>
    <row r="12" spans="1:15" ht="15" customHeight="1">
      <c r="A12" s="64" t="s">
        <v>31</v>
      </c>
      <c r="B12" s="69" t="s">
        <v>32</v>
      </c>
      <c r="C12" s="66" t="s">
        <v>33</v>
      </c>
      <c r="D12" s="67">
        <f t="shared" si="0"/>
        <v>5933</v>
      </c>
      <c r="E12" s="68">
        <v>5933</v>
      </c>
      <c r="F12" s="68"/>
      <c r="G12" s="68"/>
      <c r="H12" s="68"/>
      <c r="I12" s="68"/>
      <c r="J12" s="104"/>
      <c r="K12" s="104"/>
      <c r="L12" s="104"/>
      <c r="M12" s="104"/>
      <c r="N12" s="104"/>
      <c r="O12" s="104"/>
    </row>
    <row r="13" spans="1:15" ht="15" customHeight="1">
      <c r="A13" s="64" t="s">
        <v>34</v>
      </c>
      <c r="B13" s="69" t="s">
        <v>35</v>
      </c>
      <c r="C13" s="66" t="s">
        <v>36</v>
      </c>
      <c r="D13" s="67">
        <f t="shared" si="0"/>
        <v>9570</v>
      </c>
      <c r="E13" s="68">
        <v>9570</v>
      </c>
      <c r="F13" s="68"/>
      <c r="G13" s="68"/>
      <c r="H13" s="68"/>
      <c r="I13" s="68"/>
      <c r="J13" s="104"/>
      <c r="K13" s="104"/>
      <c r="L13" s="104"/>
      <c r="M13" s="104"/>
      <c r="N13" s="104"/>
      <c r="O13" s="104"/>
    </row>
    <row r="14" spans="1:15" ht="15" customHeight="1">
      <c r="A14" s="70" t="s">
        <v>37</v>
      </c>
      <c r="B14" s="71" t="s">
        <v>38</v>
      </c>
      <c r="C14" s="72" t="s">
        <v>39</v>
      </c>
      <c r="D14" s="67">
        <f t="shared" si="0"/>
        <v>333212</v>
      </c>
      <c r="E14" s="67">
        <f>SUM(E8:E13)</f>
        <v>333212</v>
      </c>
      <c r="F14" s="67">
        <f>SUM(F8:F13)</f>
        <v>0</v>
      </c>
      <c r="G14" s="67">
        <f>SUM(G8:G13)</f>
        <v>0</v>
      </c>
      <c r="H14" s="67">
        <f>SUM(H8:H13)</f>
        <v>0</v>
      </c>
      <c r="I14" s="67">
        <f>SUM(I8:I13)</f>
        <v>0</v>
      </c>
      <c r="J14" s="104"/>
      <c r="K14" s="104"/>
      <c r="L14" s="104"/>
      <c r="M14" s="104"/>
      <c r="N14" s="104"/>
      <c r="O14" s="104"/>
    </row>
    <row r="15" spans="1:15" ht="15" customHeight="1">
      <c r="A15" s="64" t="s">
        <v>40</v>
      </c>
      <c r="B15" s="69" t="s">
        <v>41</v>
      </c>
      <c r="C15" s="66" t="s">
        <v>42</v>
      </c>
      <c r="D15" s="67">
        <f t="shared" si="0"/>
        <v>0</v>
      </c>
      <c r="E15" s="68"/>
      <c r="F15" s="68"/>
      <c r="G15" s="68"/>
      <c r="H15" s="68"/>
      <c r="I15" s="68"/>
      <c r="J15" s="104"/>
      <c r="K15" s="104"/>
      <c r="L15" s="104"/>
      <c r="M15" s="104"/>
      <c r="N15" s="104"/>
      <c r="O15" s="104"/>
    </row>
    <row r="16" spans="1:15" ht="15" customHeight="1">
      <c r="A16" s="64" t="s">
        <v>43</v>
      </c>
      <c r="B16" s="69" t="s">
        <v>44</v>
      </c>
      <c r="C16" s="66" t="s">
        <v>45</v>
      </c>
      <c r="D16" s="67">
        <f t="shared" si="0"/>
        <v>0</v>
      </c>
      <c r="E16" s="68"/>
      <c r="F16" s="68"/>
      <c r="G16" s="68"/>
      <c r="H16" s="68"/>
      <c r="I16" s="68"/>
      <c r="J16" s="104"/>
      <c r="K16" s="104"/>
      <c r="L16" s="104"/>
      <c r="M16" s="104"/>
      <c r="N16" s="104"/>
      <c r="O16" s="104"/>
    </row>
    <row r="17" spans="1:15" ht="15" customHeight="1">
      <c r="A17" s="64" t="s">
        <v>46</v>
      </c>
      <c r="B17" s="69" t="s">
        <v>47</v>
      </c>
      <c r="C17" s="66" t="s">
        <v>48</v>
      </c>
      <c r="D17" s="67">
        <f t="shared" si="0"/>
        <v>0</v>
      </c>
      <c r="E17" s="68"/>
      <c r="F17" s="68"/>
      <c r="G17" s="68"/>
      <c r="H17" s="68"/>
      <c r="I17" s="68"/>
      <c r="J17" s="104"/>
      <c r="K17" s="104"/>
      <c r="L17" s="104"/>
      <c r="M17" s="104"/>
      <c r="N17" s="104"/>
      <c r="O17" s="104"/>
    </row>
    <row r="18" spans="1:15" ht="15" customHeight="1">
      <c r="A18" s="64" t="s">
        <v>49</v>
      </c>
      <c r="B18" s="69" t="s">
        <v>50</v>
      </c>
      <c r="C18" s="66" t="s">
        <v>51</v>
      </c>
      <c r="D18" s="67">
        <f t="shared" si="0"/>
        <v>0</v>
      </c>
      <c r="E18" s="68"/>
      <c r="F18" s="68"/>
      <c r="G18" s="68"/>
      <c r="H18" s="68"/>
      <c r="I18" s="68"/>
      <c r="J18" s="104"/>
      <c r="K18" s="104"/>
      <c r="L18" s="104"/>
      <c r="M18" s="104"/>
      <c r="N18" s="104"/>
      <c r="O18" s="104"/>
    </row>
    <row r="19" spans="1:15" ht="15" customHeight="1">
      <c r="A19" s="64" t="s">
        <v>52</v>
      </c>
      <c r="B19" s="69" t="s">
        <v>53</v>
      </c>
      <c r="C19" s="66" t="s">
        <v>54</v>
      </c>
      <c r="D19" s="67">
        <f t="shared" si="0"/>
        <v>110254</v>
      </c>
      <c r="E19" s="67">
        <f>SUM(E20:E27)</f>
        <v>14184</v>
      </c>
      <c r="F19" s="67">
        <f>SUM(F20:F27)</f>
        <v>2886</v>
      </c>
      <c r="G19" s="67">
        <f>SUM(G20:G27)</f>
        <v>92666</v>
      </c>
      <c r="H19" s="67">
        <f>SUM(H20:H27)</f>
        <v>518</v>
      </c>
      <c r="I19" s="67">
        <f>SUM(I20:I27)</f>
        <v>0</v>
      </c>
      <c r="J19" s="104"/>
      <c r="K19" s="104"/>
      <c r="L19" s="104"/>
      <c r="M19" s="104"/>
      <c r="N19" s="104"/>
      <c r="O19" s="104"/>
    </row>
    <row r="20" spans="1:15" ht="15" customHeight="1">
      <c r="A20" s="64"/>
      <c r="B20" s="69" t="s">
        <v>55</v>
      </c>
      <c r="C20" s="66" t="s">
        <v>56</v>
      </c>
      <c r="D20" s="67">
        <f t="shared" si="0"/>
        <v>2606</v>
      </c>
      <c r="E20" s="68"/>
      <c r="F20" s="68">
        <v>2606</v>
      </c>
      <c r="G20" s="68"/>
      <c r="H20" s="68"/>
      <c r="I20" s="68"/>
      <c r="J20" s="104"/>
      <c r="K20" s="104"/>
      <c r="L20" s="104"/>
      <c r="M20" s="104"/>
      <c r="N20" s="104"/>
      <c r="O20" s="104"/>
    </row>
    <row r="21" spans="1:15" ht="15" customHeight="1">
      <c r="A21" s="64"/>
      <c r="B21" s="69" t="s">
        <v>57</v>
      </c>
      <c r="C21" s="66" t="s">
        <v>58</v>
      </c>
      <c r="D21" s="67">
        <f t="shared" si="0"/>
        <v>9700</v>
      </c>
      <c r="E21" s="68">
        <v>9700</v>
      </c>
      <c r="F21" s="68"/>
      <c r="G21" s="68"/>
      <c r="H21" s="68"/>
      <c r="I21" s="68"/>
      <c r="J21" s="104"/>
      <c r="K21" s="104"/>
      <c r="L21" s="104"/>
      <c r="M21" s="104"/>
      <c r="N21" s="104"/>
      <c r="O21" s="104"/>
    </row>
    <row r="22" spans="1:15" ht="15" customHeight="1">
      <c r="A22" s="64"/>
      <c r="B22" s="69" t="s">
        <v>59</v>
      </c>
      <c r="C22" s="66" t="s">
        <v>60</v>
      </c>
      <c r="D22" s="67">
        <f t="shared" si="0"/>
        <v>93184</v>
      </c>
      <c r="E22" s="68"/>
      <c r="F22" s="68"/>
      <c r="G22" s="68">
        <v>92666</v>
      </c>
      <c r="H22" s="68">
        <v>518</v>
      </c>
      <c r="I22" s="68"/>
      <c r="J22" s="104"/>
      <c r="K22" s="104"/>
      <c r="L22" s="104"/>
      <c r="M22" s="104"/>
      <c r="N22" s="104"/>
      <c r="O22" s="104"/>
    </row>
    <row r="23" spans="1:15" ht="15" customHeight="1">
      <c r="A23" s="64"/>
      <c r="B23" s="69" t="s">
        <v>61</v>
      </c>
      <c r="C23" s="66" t="s">
        <v>62</v>
      </c>
      <c r="D23" s="67">
        <f t="shared" si="0"/>
        <v>2370</v>
      </c>
      <c r="E23" s="68">
        <v>2090</v>
      </c>
      <c r="F23" s="68">
        <v>280</v>
      </c>
      <c r="G23" s="68"/>
      <c r="H23" s="68"/>
      <c r="I23" s="68"/>
      <c r="J23" s="104"/>
      <c r="K23" s="104"/>
      <c r="L23" s="104"/>
      <c r="M23" s="104"/>
      <c r="N23" s="104"/>
      <c r="O23" s="104"/>
    </row>
    <row r="24" spans="1:15" ht="15" customHeight="1">
      <c r="A24" s="64"/>
      <c r="B24" s="69" t="s">
        <v>229</v>
      </c>
      <c r="C24" s="66"/>
      <c r="D24" s="67">
        <f t="shared" si="0"/>
        <v>0</v>
      </c>
      <c r="E24" s="68"/>
      <c r="F24" s="68"/>
      <c r="G24" s="68"/>
      <c r="H24" s="68"/>
      <c r="I24" s="68"/>
      <c r="J24" s="104"/>
      <c r="K24" s="104"/>
      <c r="L24" s="104"/>
      <c r="M24" s="104"/>
      <c r="N24" s="104"/>
      <c r="O24" s="104"/>
    </row>
    <row r="25" spans="1:15" ht="15" customHeight="1">
      <c r="A25" s="64"/>
      <c r="B25" s="69" t="s">
        <v>63</v>
      </c>
      <c r="C25" s="66" t="s">
        <v>64</v>
      </c>
      <c r="D25" s="67">
        <f t="shared" si="0"/>
        <v>38</v>
      </c>
      <c r="E25" s="68">
        <v>38</v>
      </c>
      <c r="F25" s="68"/>
      <c r="G25" s="68"/>
      <c r="H25" s="68"/>
      <c r="I25" s="68"/>
      <c r="J25" s="104"/>
      <c r="K25" s="104"/>
      <c r="L25" s="104"/>
      <c r="M25" s="104"/>
      <c r="N25" s="104"/>
      <c r="O25" s="104"/>
    </row>
    <row r="26" spans="1:15" ht="15" customHeight="1">
      <c r="A26" s="64"/>
      <c r="B26" s="69" t="s">
        <v>65</v>
      </c>
      <c r="C26" s="66" t="s">
        <v>66</v>
      </c>
      <c r="D26" s="67">
        <f t="shared" si="0"/>
        <v>0</v>
      </c>
      <c r="E26" s="68"/>
      <c r="F26" s="68"/>
      <c r="G26" s="68"/>
      <c r="H26" s="68"/>
      <c r="I26" s="68"/>
      <c r="J26" s="104"/>
      <c r="K26" s="104"/>
      <c r="L26" s="104"/>
      <c r="M26" s="104"/>
      <c r="N26" s="104"/>
      <c r="O26" s="104"/>
    </row>
    <row r="27" spans="1:15" ht="15" customHeight="1">
      <c r="A27" s="64"/>
      <c r="B27" s="69" t="s">
        <v>67</v>
      </c>
      <c r="C27" s="66" t="s">
        <v>68</v>
      </c>
      <c r="D27" s="67">
        <f t="shared" si="0"/>
        <v>2356</v>
      </c>
      <c r="E27" s="68">
        <v>2356</v>
      </c>
      <c r="F27" s="68"/>
      <c r="G27" s="68"/>
      <c r="H27" s="68"/>
      <c r="I27" s="68"/>
      <c r="J27" s="104"/>
      <c r="K27" s="104"/>
      <c r="L27" s="104"/>
      <c r="M27" s="104"/>
      <c r="N27" s="104"/>
      <c r="O27" s="104"/>
    </row>
    <row r="28" spans="1:15" ht="15" customHeight="1">
      <c r="A28" s="70" t="s">
        <v>69</v>
      </c>
      <c r="B28" s="71" t="s">
        <v>70</v>
      </c>
      <c r="C28" s="72" t="s">
        <v>71</v>
      </c>
      <c r="D28" s="67">
        <f t="shared" si="0"/>
        <v>443466</v>
      </c>
      <c r="E28" s="67">
        <f>SUM(E14:E19)</f>
        <v>347396</v>
      </c>
      <c r="F28" s="67">
        <f>SUM(F14:F19)</f>
        <v>2886</v>
      </c>
      <c r="G28" s="67">
        <f>SUM(G14:G19)</f>
        <v>92666</v>
      </c>
      <c r="H28" s="67">
        <f>SUM(H14:H19)</f>
        <v>518</v>
      </c>
      <c r="I28" s="67">
        <f>SUM(I14:I19)</f>
        <v>0</v>
      </c>
      <c r="J28" s="104"/>
      <c r="K28" s="104"/>
      <c r="L28" s="104"/>
      <c r="M28" s="104"/>
      <c r="N28" s="104"/>
      <c r="O28" s="104"/>
    </row>
    <row r="29" spans="1:15" ht="15" customHeight="1">
      <c r="A29" s="64" t="s">
        <v>72</v>
      </c>
      <c r="B29" s="69" t="s">
        <v>73</v>
      </c>
      <c r="C29" s="66" t="s">
        <v>74</v>
      </c>
      <c r="D29" s="67">
        <f t="shared" si="0"/>
        <v>226</v>
      </c>
      <c r="E29" s="68">
        <v>226</v>
      </c>
      <c r="F29" s="68"/>
      <c r="G29" s="68"/>
      <c r="H29" s="68"/>
      <c r="I29" s="68"/>
      <c r="J29" s="104"/>
      <c r="K29" s="104"/>
      <c r="L29" s="104"/>
      <c r="M29" s="104"/>
      <c r="N29" s="104"/>
      <c r="O29" s="104"/>
    </row>
    <row r="30" spans="1:15" ht="15" customHeight="1">
      <c r="A30" s="64" t="s">
        <v>75</v>
      </c>
      <c r="B30" s="69" t="s">
        <v>76</v>
      </c>
      <c r="C30" s="66" t="s">
        <v>77</v>
      </c>
      <c r="D30" s="67">
        <f t="shared" si="0"/>
        <v>0</v>
      </c>
      <c r="E30" s="68"/>
      <c r="F30" s="68"/>
      <c r="G30" s="68"/>
      <c r="H30" s="68"/>
      <c r="I30" s="68"/>
      <c r="J30" s="104"/>
      <c r="K30" s="104"/>
      <c r="L30" s="104"/>
      <c r="M30" s="104"/>
      <c r="N30" s="104"/>
      <c r="O30" s="104"/>
    </row>
    <row r="31" spans="1:15" ht="15" customHeight="1">
      <c r="A31" s="64" t="s">
        <v>78</v>
      </c>
      <c r="B31" s="69" t="s">
        <v>79</v>
      </c>
      <c r="C31" s="66" t="s">
        <v>80</v>
      </c>
      <c r="D31" s="67">
        <f t="shared" si="0"/>
        <v>0</v>
      </c>
      <c r="E31" s="68"/>
      <c r="F31" s="68"/>
      <c r="G31" s="68"/>
      <c r="H31" s="68"/>
      <c r="I31" s="68"/>
      <c r="J31" s="104"/>
      <c r="K31" s="104"/>
      <c r="L31" s="104"/>
      <c r="M31" s="104"/>
      <c r="N31" s="104"/>
      <c r="O31" s="104"/>
    </row>
    <row r="32" spans="1:15" ht="15" customHeight="1">
      <c r="A32" s="64" t="s">
        <v>81</v>
      </c>
      <c r="B32" s="69" t="s">
        <v>82</v>
      </c>
      <c r="C32" s="66" t="s">
        <v>83</v>
      </c>
      <c r="D32" s="67">
        <f t="shared" si="0"/>
        <v>0</v>
      </c>
      <c r="E32" s="68"/>
      <c r="F32" s="68"/>
      <c r="G32" s="68"/>
      <c r="H32" s="68"/>
      <c r="I32" s="68"/>
      <c r="J32" s="104"/>
      <c r="K32" s="104"/>
      <c r="L32" s="104"/>
      <c r="M32" s="104"/>
      <c r="N32" s="104"/>
      <c r="O32" s="104"/>
    </row>
    <row r="33" spans="1:15" ht="15" customHeight="1">
      <c r="A33" s="64" t="s">
        <v>84</v>
      </c>
      <c r="B33" s="69" t="s">
        <v>85</v>
      </c>
      <c r="C33" s="66" t="s">
        <v>86</v>
      </c>
      <c r="D33" s="67">
        <f t="shared" si="0"/>
        <v>12157</v>
      </c>
      <c r="E33" s="68">
        <v>10144</v>
      </c>
      <c r="F33" s="68"/>
      <c r="G33" s="68">
        <v>2013</v>
      </c>
      <c r="H33" s="68"/>
      <c r="I33" s="68"/>
      <c r="J33" s="104"/>
      <c r="K33" s="104"/>
      <c r="L33" s="104"/>
      <c r="M33" s="104"/>
      <c r="N33" s="104"/>
      <c r="O33" s="104"/>
    </row>
    <row r="34" spans="1:15" ht="15" customHeight="1">
      <c r="A34" s="70" t="s">
        <v>87</v>
      </c>
      <c r="B34" s="71" t="s">
        <v>88</v>
      </c>
      <c r="C34" s="72" t="s">
        <v>89</v>
      </c>
      <c r="D34" s="67">
        <f t="shared" si="0"/>
        <v>12383</v>
      </c>
      <c r="E34" s="67">
        <f>SUM(E29:E33)</f>
        <v>10370</v>
      </c>
      <c r="F34" s="67">
        <f>SUM(F29:F33)</f>
        <v>0</v>
      </c>
      <c r="G34" s="67">
        <f>SUM(G29:G33)</f>
        <v>2013</v>
      </c>
      <c r="H34" s="67">
        <f>SUM(H29:H33)</f>
        <v>0</v>
      </c>
      <c r="I34" s="67">
        <f>SUM(I29:I33)</f>
        <v>0</v>
      </c>
      <c r="J34" s="104"/>
      <c r="K34" s="104"/>
      <c r="L34" s="104"/>
      <c r="M34" s="104"/>
      <c r="N34" s="104"/>
      <c r="O34" s="104"/>
    </row>
    <row r="35" spans="1:15" ht="15" customHeight="1">
      <c r="A35" s="64" t="s">
        <v>90</v>
      </c>
      <c r="B35" s="69" t="s">
        <v>91</v>
      </c>
      <c r="C35" s="66" t="s">
        <v>92</v>
      </c>
      <c r="D35" s="67">
        <f t="shared" si="0"/>
        <v>99</v>
      </c>
      <c r="E35" s="68">
        <v>99</v>
      </c>
      <c r="F35" s="68"/>
      <c r="G35" s="68"/>
      <c r="H35" s="68"/>
      <c r="I35" s="68"/>
      <c r="J35" s="104"/>
      <c r="K35" s="104"/>
      <c r="L35" s="104"/>
      <c r="M35" s="104"/>
      <c r="N35" s="104"/>
      <c r="O35" s="104"/>
    </row>
    <row r="36" spans="1:15" ht="15" customHeight="1">
      <c r="A36" s="64" t="s">
        <v>93</v>
      </c>
      <c r="B36" s="69" t="s">
        <v>94</v>
      </c>
      <c r="C36" s="66" t="s">
        <v>95</v>
      </c>
      <c r="D36" s="67">
        <f t="shared" si="0"/>
        <v>0</v>
      </c>
      <c r="E36" s="68"/>
      <c r="F36" s="68"/>
      <c r="G36" s="68"/>
      <c r="H36" s="68"/>
      <c r="I36" s="68"/>
      <c r="J36" s="104"/>
      <c r="K36" s="104"/>
      <c r="L36" s="104"/>
      <c r="M36" s="104"/>
      <c r="N36" s="104"/>
      <c r="O36" s="104"/>
    </row>
    <row r="37" spans="1:15" ht="15" customHeight="1">
      <c r="A37" s="70" t="s">
        <v>96</v>
      </c>
      <c r="B37" s="71" t="s">
        <v>97</v>
      </c>
      <c r="C37" s="72" t="s">
        <v>98</v>
      </c>
      <c r="D37" s="67">
        <f t="shared" si="0"/>
        <v>99</v>
      </c>
      <c r="E37" s="67">
        <f>SUM(E35:E36)</f>
        <v>99</v>
      </c>
      <c r="F37" s="67">
        <f>SUM(F35:F36)</f>
        <v>0</v>
      </c>
      <c r="G37" s="67">
        <f>SUM(G35:G36)</f>
        <v>0</v>
      </c>
      <c r="H37" s="67">
        <f>SUM(H35:H36)</f>
        <v>0</v>
      </c>
      <c r="I37" s="67">
        <f>SUM(I35:I36)</f>
        <v>0</v>
      </c>
      <c r="J37" s="104"/>
      <c r="K37" s="104"/>
      <c r="L37" s="104"/>
      <c r="M37" s="104"/>
      <c r="N37" s="104"/>
      <c r="O37" s="104"/>
    </row>
    <row r="38" spans="1:15" ht="15" customHeight="1">
      <c r="A38" s="64" t="s">
        <v>99</v>
      </c>
      <c r="B38" s="69" t="s">
        <v>100</v>
      </c>
      <c r="C38" s="66" t="s">
        <v>101</v>
      </c>
      <c r="D38" s="67">
        <f t="shared" si="0"/>
        <v>0</v>
      </c>
      <c r="E38" s="68"/>
      <c r="F38" s="68"/>
      <c r="G38" s="68"/>
      <c r="H38" s="68"/>
      <c r="I38" s="68"/>
      <c r="J38" s="104"/>
      <c r="K38" s="104"/>
      <c r="L38" s="104"/>
      <c r="M38" s="104"/>
      <c r="N38" s="104"/>
      <c r="O38" s="104"/>
    </row>
    <row r="39" spans="1:15" ht="15" customHeight="1">
      <c r="A39" s="64" t="s">
        <v>102</v>
      </c>
      <c r="B39" s="69" t="s">
        <v>103</v>
      </c>
      <c r="C39" s="66" t="s">
        <v>104</v>
      </c>
      <c r="D39" s="67">
        <f t="shared" si="0"/>
        <v>0</v>
      </c>
      <c r="E39" s="68"/>
      <c r="F39" s="68"/>
      <c r="G39" s="68"/>
      <c r="H39" s="68"/>
      <c r="I39" s="68"/>
      <c r="J39" s="104"/>
      <c r="K39" s="104"/>
      <c r="L39" s="104"/>
      <c r="M39" s="104"/>
      <c r="N39" s="104"/>
      <c r="O39" s="104"/>
    </row>
    <row r="40" spans="1:15" ht="15" customHeight="1">
      <c r="A40" s="64" t="s">
        <v>105</v>
      </c>
      <c r="B40" s="69" t="s">
        <v>106</v>
      </c>
      <c r="C40" s="66" t="s">
        <v>107</v>
      </c>
      <c r="D40" s="67">
        <f t="shared" si="0"/>
        <v>88029</v>
      </c>
      <c r="E40" s="68">
        <v>88029</v>
      </c>
      <c r="F40" s="68"/>
      <c r="G40" s="68"/>
      <c r="H40" s="68"/>
      <c r="I40" s="68"/>
      <c r="J40" s="104"/>
      <c r="K40" s="104"/>
      <c r="L40" s="104"/>
      <c r="M40" s="104"/>
      <c r="N40" s="104"/>
      <c r="O40" s="104"/>
    </row>
    <row r="41" spans="1:15" ht="15" customHeight="1">
      <c r="A41" s="64" t="s">
        <v>108</v>
      </c>
      <c r="B41" s="69" t="s">
        <v>109</v>
      </c>
      <c r="C41" s="66" t="s">
        <v>110</v>
      </c>
      <c r="D41" s="67">
        <f t="shared" si="0"/>
        <v>120042</v>
      </c>
      <c r="E41" s="68">
        <v>120042</v>
      </c>
      <c r="F41" s="68"/>
      <c r="G41" s="68"/>
      <c r="H41" s="68"/>
      <c r="I41" s="68"/>
      <c r="J41" s="104"/>
      <c r="K41" s="104"/>
      <c r="L41" s="104"/>
      <c r="M41" s="104"/>
      <c r="N41" s="104"/>
      <c r="O41" s="104"/>
    </row>
    <row r="42" spans="1:15" ht="15" customHeight="1">
      <c r="A42" s="64" t="s">
        <v>111</v>
      </c>
      <c r="B42" s="69" t="s">
        <v>112</v>
      </c>
      <c r="C42" s="66" t="s">
        <v>113</v>
      </c>
      <c r="D42" s="67">
        <f t="shared" si="0"/>
        <v>0</v>
      </c>
      <c r="E42" s="68"/>
      <c r="F42" s="68"/>
      <c r="G42" s="68"/>
      <c r="H42" s="68"/>
      <c r="I42" s="68"/>
      <c r="J42" s="104"/>
      <c r="K42" s="104"/>
      <c r="L42" s="104"/>
      <c r="M42" s="104"/>
      <c r="N42" s="104"/>
      <c r="O42" s="104"/>
    </row>
    <row r="43" spans="1:15" ht="15" customHeight="1">
      <c r="A43" s="64" t="s">
        <v>114</v>
      </c>
      <c r="B43" s="69" t="s">
        <v>115</v>
      </c>
      <c r="C43" s="66" t="s">
        <v>116</v>
      </c>
      <c r="D43" s="67">
        <f t="shared" si="0"/>
        <v>0</v>
      </c>
      <c r="E43" s="68"/>
      <c r="F43" s="68"/>
      <c r="G43" s="68"/>
      <c r="H43" s="68"/>
      <c r="I43" s="68"/>
      <c r="J43" s="104"/>
      <c r="K43" s="104"/>
      <c r="L43" s="104"/>
      <c r="M43" s="104"/>
      <c r="N43" s="104"/>
      <c r="O43" s="104"/>
    </row>
    <row r="44" spans="1:15" ht="15" customHeight="1">
      <c r="A44" s="64" t="s">
        <v>117</v>
      </c>
      <c r="B44" s="69" t="s">
        <v>118</v>
      </c>
      <c r="C44" s="66" t="s">
        <v>119</v>
      </c>
      <c r="D44" s="67">
        <f t="shared" si="0"/>
        <v>9941</v>
      </c>
      <c r="E44" s="68">
        <v>9941</v>
      </c>
      <c r="F44" s="68"/>
      <c r="G44" s="68"/>
      <c r="H44" s="68"/>
      <c r="I44" s="68"/>
      <c r="J44" s="104"/>
      <c r="K44" s="104"/>
      <c r="L44" s="104"/>
      <c r="M44" s="104"/>
      <c r="N44" s="104"/>
      <c r="O44" s="104"/>
    </row>
    <row r="45" spans="1:15" ht="15" customHeight="1">
      <c r="A45" s="64" t="s">
        <v>120</v>
      </c>
      <c r="B45" s="69" t="s">
        <v>121</v>
      </c>
      <c r="C45" s="66" t="s">
        <v>122</v>
      </c>
      <c r="D45" s="67">
        <f t="shared" si="0"/>
        <v>259</v>
      </c>
      <c r="E45" s="68">
        <v>259</v>
      </c>
      <c r="F45" s="68"/>
      <c r="G45" s="68"/>
      <c r="H45" s="68"/>
      <c r="I45" s="68"/>
      <c r="J45" s="104"/>
      <c r="K45" s="104"/>
      <c r="L45" s="104"/>
      <c r="M45" s="104"/>
      <c r="N45" s="104"/>
      <c r="O45" s="104"/>
    </row>
    <row r="46" spans="1:15" ht="15" customHeight="1">
      <c r="A46" s="70" t="s">
        <v>123</v>
      </c>
      <c r="B46" s="71" t="s">
        <v>124</v>
      </c>
      <c r="C46" s="72" t="s">
        <v>125</v>
      </c>
      <c r="D46" s="67">
        <f t="shared" si="0"/>
        <v>130242</v>
      </c>
      <c r="E46" s="67">
        <f>SUM(E41:E45)</f>
        <v>130242</v>
      </c>
      <c r="F46" s="67">
        <f>SUM(F41:F45)</f>
        <v>0</v>
      </c>
      <c r="G46" s="67">
        <f>SUM(G41:G45)</f>
        <v>0</v>
      </c>
      <c r="H46" s="67">
        <f>SUM(H41:H45)</f>
        <v>0</v>
      </c>
      <c r="I46" s="67">
        <f>SUM(I41:I45)</f>
        <v>0</v>
      </c>
      <c r="J46" s="104"/>
      <c r="K46" s="104"/>
      <c r="L46" s="104"/>
      <c r="M46" s="104"/>
      <c r="N46" s="104"/>
      <c r="O46" s="104"/>
    </row>
    <row r="47" spans="1:15" ht="15" customHeight="1">
      <c r="A47" s="64" t="s">
        <v>126</v>
      </c>
      <c r="B47" s="69" t="s">
        <v>127</v>
      </c>
      <c r="C47" s="66" t="s">
        <v>128</v>
      </c>
      <c r="D47" s="67">
        <f t="shared" si="0"/>
        <v>1529</v>
      </c>
      <c r="E47" s="68">
        <v>1515</v>
      </c>
      <c r="F47" s="68">
        <v>14</v>
      </c>
      <c r="G47" s="68"/>
      <c r="H47" s="68"/>
      <c r="I47" s="68"/>
      <c r="J47" s="104"/>
      <c r="K47" s="104"/>
      <c r="L47" s="104"/>
      <c r="M47" s="104"/>
      <c r="N47" s="104"/>
      <c r="O47" s="104"/>
    </row>
    <row r="48" spans="1:15" ht="15" customHeight="1">
      <c r="A48" s="70" t="s">
        <v>129</v>
      </c>
      <c r="B48" s="71" t="s">
        <v>130</v>
      </c>
      <c r="C48" s="72" t="s">
        <v>131</v>
      </c>
      <c r="D48" s="67">
        <f t="shared" si="0"/>
        <v>219899</v>
      </c>
      <c r="E48" s="67">
        <f>E37+E38+E39+E40+E46+E47</f>
        <v>219885</v>
      </c>
      <c r="F48" s="67">
        <f>F37+F38+F39+F40+F46+F47</f>
        <v>14</v>
      </c>
      <c r="G48" s="67">
        <f>G37+G38+G39+G40+G46+G47</f>
        <v>0</v>
      </c>
      <c r="H48" s="67">
        <f>H37+H38+H39+H40+H46+H47</f>
        <v>0</v>
      </c>
      <c r="I48" s="67">
        <f>I37+I38+I39+I40+I46+I47</f>
        <v>0</v>
      </c>
      <c r="J48" s="104"/>
      <c r="K48" s="104"/>
      <c r="L48" s="104"/>
      <c r="M48" s="104"/>
      <c r="N48" s="104"/>
      <c r="O48" s="104"/>
    </row>
    <row r="49" spans="1:15" ht="15" customHeight="1">
      <c r="A49" s="64" t="s">
        <v>132</v>
      </c>
      <c r="B49" s="73" t="s">
        <v>133</v>
      </c>
      <c r="C49" s="66" t="s">
        <v>134</v>
      </c>
      <c r="D49" s="67">
        <f t="shared" si="0"/>
        <v>36</v>
      </c>
      <c r="E49" s="68"/>
      <c r="F49" s="68"/>
      <c r="G49" s="68">
        <v>12</v>
      </c>
      <c r="H49" s="68"/>
      <c r="I49" s="68">
        <v>24</v>
      </c>
      <c r="J49" s="104"/>
      <c r="K49" s="104"/>
      <c r="L49" s="104"/>
      <c r="M49" s="104"/>
      <c r="N49" s="104"/>
      <c r="O49" s="104"/>
    </row>
    <row r="50" spans="1:15" ht="15" customHeight="1">
      <c r="A50" s="64" t="s">
        <v>135</v>
      </c>
      <c r="B50" s="73" t="s">
        <v>136</v>
      </c>
      <c r="C50" s="66" t="s">
        <v>137</v>
      </c>
      <c r="D50" s="67">
        <f t="shared" si="0"/>
        <v>10199</v>
      </c>
      <c r="E50" s="68"/>
      <c r="F50" s="68">
        <v>546</v>
      </c>
      <c r="G50" s="68">
        <v>242</v>
      </c>
      <c r="H50" s="68">
        <v>6319</v>
      </c>
      <c r="I50" s="68">
        <v>3092</v>
      </c>
      <c r="J50" s="104"/>
      <c r="K50" s="104"/>
      <c r="L50" s="104"/>
      <c r="M50" s="104"/>
      <c r="N50" s="104"/>
      <c r="O50" s="104"/>
    </row>
    <row r="51" spans="1:15" ht="15" customHeight="1">
      <c r="A51" s="64" t="s">
        <v>138</v>
      </c>
      <c r="B51" s="73" t="s">
        <v>139</v>
      </c>
      <c r="C51" s="66" t="s">
        <v>140</v>
      </c>
      <c r="D51" s="67">
        <f t="shared" si="0"/>
        <v>2742</v>
      </c>
      <c r="E51" s="67">
        <f>SUM(E52:E53)</f>
        <v>231</v>
      </c>
      <c r="F51" s="67">
        <f>SUM(F52:F53)</f>
        <v>1261</v>
      </c>
      <c r="G51" s="67">
        <f>SUM(G52:G53)</f>
        <v>1250</v>
      </c>
      <c r="H51" s="67">
        <f>SUM(H52:H53)</f>
        <v>0</v>
      </c>
      <c r="I51" s="67">
        <f>SUM(I52:I53)</f>
        <v>0</v>
      </c>
      <c r="J51" s="104"/>
      <c r="K51" s="104"/>
      <c r="L51" s="104"/>
      <c r="M51" s="104"/>
      <c r="N51" s="104"/>
      <c r="O51" s="104"/>
    </row>
    <row r="52" spans="1:15" ht="15" customHeight="1">
      <c r="A52" s="64"/>
      <c r="B52" s="74" t="s">
        <v>141</v>
      </c>
      <c r="C52" s="66" t="s">
        <v>142</v>
      </c>
      <c r="D52" s="67">
        <f t="shared" si="0"/>
        <v>2733</v>
      </c>
      <c r="E52" s="68">
        <v>222</v>
      </c>
      <c r="F52" s="68">
        <v>1261</v>
      </c>
      <c r="G52" s="68">
        <v>1250</v>
      </c>
      <c r="H52" s="68"/>
      <c r="I52" s="68"/>
      <c r="J52" s="104"/>
      <c r="K52" s="104"/>
      <c r="L52" s="104"/>
      <c r="M52" s="104"/>
      <c r="N52" s="104"/>
      <c r="O52" s="104"/>
    </row>
    <row r="53" spans="1:15" ht="15" customHeight="1">
      <c r="A53" s="64"/>
      <c r="B53" s="74" t="s">
        <v>143</v>
      </c>
      <c r="C53" s="66" t="s">
        <v>144</v>
      </c>
      <c r="D53" s="67">
        <f t="shared" si="0"/>
        <v>9</v>
      </c>
      <c r="E53" s="68">
        <v>9</v>
      </c>
      <c r="F53" s="68"/>
      <c r="G53" s="68"/>
      <c r="H53" s="68"/>
      <c r="I53" s="68"/>
      <c r="J53" s="104"/>
      <c r="K53" s="104"/>
      <c r="L53" s="104"/>
      <c r="M53" s="104"/>
      <c r="N53" s="104"/>
      <c r="O53" s="104"/>
    </row>
    <row r="54" spans="1:15" ht="15" customHeight="1">
      <c r="A54" s="64" t="s">
        <v>145</v>
      </c>
      <c r="B54" s="73" t="s">
        <v>146</v>
      </c>
      <c r="C54" s="66" t="s">
        <v>147</v>
      </c>
      <c r="D54" s="67">
        <f t="shared" si="0"/>
        <v>13446</v>
      </c>
      <c r="E54" s="68">
        <v>13446</v>
      </c>
      <c r="F54" s="68"/>
      <c r="G54" s="68"/>
      <c r="H54" s="68"/>
      <c r="I54" s="68"/>
      <c r="J54" s="104"/>
      <c r="K54" s="104"/>
      <c r="L54" s="104"/>
      <c r="M54" s="104"/>
      <c r="N54" s="104"/>
      <c r="O54" s="104"/>
    </row>
    <row r="55" spans="1:15" ht="15" customHeight="1">
      <c r="A55" s="64" t="s">
        <v>148</v>
      </c>
      <c r="B55" s="73" t="s">
        <v>149</v>
      </c>
      <c r="C55" s="66" t="s">
        <v>150</v>
      </c>
      <c r="D55" s="67">
        <f t="shared" si="0"/>
        <v>11963</v>
      </c>
      <c r="E55" s="68">
        <v>2408</v>
      </c>
      <c r="F55" s="68"/>
      <c r="G55" s="68"/>
      <c r="H55" s="68">
        <v>9555</v>
      </c>
      <c r="I55" s="68"/>
      <c r="J55" s="104"/>
      <c r="K55" s="104"/>
      <c r="L55" s="104"/>
      <c r="M55" s="104"/>
      <c r="N55" s="104"/>
      <c r="O55" s="104"/>
    </row>
    <row r="56" spans="1:15" ht="15" customHeight="1">
      <c r="A56" s="64" t="s">
        <v>151</v>
      </c>
      <c r="B56" s="73" t="s">
        <v>152</v>
      </c>
      <c r="C56" s="66" t="s">
        <v>153</v>
      </c>
      <c r="D56" s="67">
        <f t="shared" si="0"/>
        <v>9191</v>
      </c>
      <c r="E56" s="68">
        <v>4000</v>
      </c>
      <c r="F56" s="68">
        <v>445</v>
      </c>
      <c r="G56" s="68">
        <v>460</v>
      </c>
      <c r="H56" s="68">
        <v>4286</v>
      </c>
      <c r="I56" s="68"/>
      <c r="J56" s="104"/>
      <c r="K56" s="104"/>
      <c r="L56" s="104"/>
      <c r="M56" s="104"/>
      <c r="N56" s="104"/>
      <c r="O56" s="104"/>
    </row>
    <row r="57" spans="1:15" ht="15" customHeight="1">
      <c r="A57" s="64" t="s">
        <v>154</v>
      </c>
      <c r="B57" s="73" t="s">
        <v>155</v>
      </c>
      <c r="C57" s="66" t="s">
        <v>156</v>
      </c>
      <c r="D57" s="67">
        <f t="shared" si="0"/>
        <v>0</v>
      </c>
      <c r="E57" s="68"/>
      <c r="F57" s="68"/>
      <c r="G57" s="75"/>
      <c r="H57" s="68"/>
      <c r="I57" s="68"/>
      <c r="J57" s="104"/>
      <c r="K57" s="104"/>
      <c r="L57" s="104"/>
      <c r="M57" s="104"/>
      <c r="N57" s="104"/>
      <c r="O57" s="104"/>
    </row>
    <row r="58" spans="1:15" ht="15" customHeight="1">
      <c r="A58" s="64" t="s">
        <v>157</v>
      </c>
      <c r="B58" s="73" t="s">
        <v>158</v>
      </c>
      <c r="C58" s="66" t="s">
        <v>159</v>
      </c>
      <c r="D58" s="67">
        <f t="shared" si="0"/>
        <v>2162</v>
      </c>
      <c r="E58" s="68">
        <v>2098</v>
      </c>
      <c r="F58" s="68">
        <v>1</v>
      </c>
      <c r="G58" s="68">
        <v>60</v>
      </c>
      <c r="H58" s="68">
        <v>2</v>
      </c>
      <c r="I58" s="68">
        <v>1</v>
      </c>
      <c r="J58" s="104"/>
      <c r="K58" s="104"/>
      <c r="L58" s="104"/>
      <c r="M58" s="104"/>
      <c r="N58" s="104"/>
      <c r="O58" s="104"/>
    </row>
    <row r="59" spans="1:15" ht="15" customHeight="1">
      <c r="A59" s="64" t="s">
        <v>160</v>
      </c>
      <c r="B59" s="73" t="s">
        <v>161</v>
      </c>
      <c r="C59" s="66" t="s">
        <v>162</v>
      </c>
      <c r="D59" s="67">
        <f t="shared" si="0"/>
        <v>0</v>
      </c>
      <c r="E59" s="68"/>
      <c r="F59" s="68"/>
      <c r="G59" s="68"/>
      <c r="H59" s="68"/>
      <c r="I59" s="68"/>
      <c r="J59" s="104"/>
      <c r="K59" s="104"/>
      <c r="L59" s="104"/>
      <c r="M59" s="104"/>
      <c r="N59" s="104"/>
      <c r="O59" s="104"/>
    </row>
    <row r="60" spans="1:15" ht="15" customHeight="1">
      <c r="A60" s="64" t="s">
        <v>163</v>
      </c>
      <c r="B60" s="73" t="s">
        <v>164</v>
      </c>
      <c r="C60" s="66" t="s">
        <v>165</v>
      </c>
      <c r="D60" s="67">
        <f t="shared" si="0"/>
        <v>2145</v>
      </c>
      <c r="E60" s="68">
        <v>1893</v>
      </c>
      <c r="F60" s="68">
        <v>12</v>
      </c>
      <c r="G60" s="68">
        <v>235</v>
      </c>
      <c r="H60" s="68">
        <v>5</v>
      </c>
      <c r="I60" s="68"/>
      <c r="J60" s="104"/>
      <c r="K60" s="104"/>
      <c r="L60" s="104"/>
      <c r="M60" s="104"/>
      <c r="N60" s="104"/>
      <c r="O60" s="104"/>
    </row>
    <row r="61" spans="1:15" ht="15" customHeight="1">
      <c r="A61" s="70" t="s">
        <v>166</v>
      </c>
      <c r="B61" s="76" t="s">
        <v>167</v>
      </c>
      <c r="C61" s="72" t="s">
        <v>168</v>
      </c>
      <c r="D61" s="67">
        <f t="shared" si="0"/>
        <v>51884</v>
      </c>
      <c r="E61" s="67">
        <f>E49+E50+E51+E54+E55+E56+E57+E58+E59+E60</f>
        <v>24076</v>
      </c>
      <c r="F61" s="67">
        <f>F49+F50+F51+F54+F55+F56+F57+F58+F59+F60</f>
        <v>2265</v>
      </c>
      <c r="G61" s="67">
        <f>G49+G50+G51+G54+G55+G56+G57+G58+G59+G60</f>
        <v>2259</v>
      </c>
      <c r="H61" s="67">
        <f>H49+H50+H51+H54+H55+H56+H57+H58+H59+H60</f>
        <v>20167</v>
      </c>
      <c r="I61" s="67">
        <f>I49+I50+I51+I54+I55+I56+I57+I58+I59+I60</f>
        <v>3117</v>
      </c>
      <c r="J61" s="104"/>
      <c r="K61" s="104"/>
      <c r="L61" s="104"/>
      <c r="M61" s="104"/>
      <c r="N61" s="104"/>
      <c r="O61" s="104"/>
    </row>
    <row r="62" spans="1:15" ht="15" customHeight="1">
      <c r="A62" s="64">
        <v>45</v>
      </c>
      <c r="B62" s="73" t="s">
        <v>169</v>
      </c>
      <c r="C62" s="66" t="s">
        <v>170</v>
      </c>
      <c r="D62" s="67">
        <f t="shared" si="0"/>
        <v>0</v>
      </c>
      <c r="E62" s="68"/>
      <c r="F62" s="68"/>
      <c r="G62" s="68"/>
      <c r="H62" s="68"/>
      <c r="I62" s="68"/>
      <c r="J62" s="104"/>
      <c r="K62" s="104"/>
      <c r="L62" s="104"/>
      <c r="M62" s="104"/>
      <c r="N62" s="104"/>
      <c r="O62" s="104"/>
    </row>
    <row r="63" spans="1:15" ht="15" customHeight="1">
      <c r="A63" s="64">
        <v>46</v>
      </c>
      <c r="B63" s="73" t="s">
        <v>171</v>
      </c>
      <c r="C63" s="66" t="s">
        <v>172</v>
      </c>
      <c r="D63" s="67">
        <f t="shared" si="0"/>
        <v>1970</v>
      </c>
      <c r="E63" s="68">
        <v>1970</v>
      </c>
      <c r="F63" s="68"/>
      <c r="G63" s="68"/>
      <c r="H63" s="68"/>
      <c r="I63" s="68"/>
      <c r="J63" s="104"/>
      <c r="K63" s="104"/>
      <c r="L63" s="104"/>
      <c r="M63" s="104"/>
      <c r="N63" s="104"/>
      <c r="O63" s="104"/>
    </row>
    <row r="64" spans="1:15" ht="15" customHeight="1">
      <c r="A64" s="64">
        <v>47</v>
      </c>
      <c r="B64" s="73" t="s">
        <v>173</v>
      </c>
      <c r="C64" s="66" t="s">
        <v>174</v>
      </c>
      <c r="D64" s="67">
        <f t="shared" si="0"/>
        <v>0</v>
      </c>
      <c r="E64" s="68"/>
      <c r="F64" s="68"/>
      <c r="G64" s="68"/>
      <c r="H64" s="68"/>
      <c r="I64" s="68"/>
      <c r="J64" s="104"/>
      <c r="K64" s="104"/>
      <c r="L64" s="104"/>
      <c r="M64" s="104"/>
      <c r="N64" s="104"/>
      <c r="O64" s="104"/>
    </row>
    <row r="65" spans="1:15" ht="15" customHeight="1">
      <c r="A65" s="64">
        <v>48</v>
      </c>
      <c r="B65" s="73" t="s">
        <v>175</v>
      </c>
      <c r="C65" s="66" t="s">
        <v>176</v>
      </c>
      <c r="D65" s="67">
        <f t="shared" si="0"/>
        <v>0</v>
      </c>
      <c r="E65" s="68"/>
      <c r="F65" s="68"/>
      <c r="G65" s="68"/>
      <c r="H65" s="68"/>
      <c r="I65" s="68"/>
      <c r="J65" s="104"/>
      <c r="K65" s="104"/>
      <c r="L65" s="104"/>
      <c r="M65" s="104"/>
      <c r="N65" s="104"/>
      <c r="O65" s="104"/>
    </row>
    <row r="66" spans="1:15" ht="15" customHeight="1">
      <c r="A66" s="64">
        <v>49</v>
      </c>
      <c r="B66" s="73" t="s">
        <v>177</v>
      </c>
      <c r="C66" s="66" t="s">
        <v>178</v>
      </c>
      <c r="D66" s="67">
        <f t="shared" si="0"/>
        <v>0</v>
      </c>
      <c r="E66" s="68"/>
      <c r="F66" s="68"/>
      <c r="G66" s="68"/>
      <c r="H66" s="68"/>
      <c r="I66" s="68"/>
      <c r="J66" s="104"/>
      <c r="K66" s="104"/>
      <c r="L66" s="104"/>
      <c r="M66" s="104"/>
      <c r="N66" s="104"/>
      <c r="O66" s="104"/>
    </row>
    <row r="67" spans="1:15" ht="15" customHeight="1">
      <c r="A67" s="70">
        <v>50</v>
      </c>
      <c r="B67" s="71" t="s">
        <v>179</v>
      </c>
      <c r="C67" s="72" t="s">
        <v>180</v>
      </c>
      <c r="D67" s="67">
        <f t="shared" si="0"/>
        <v>1970</v>
      </c>
      <c r="E67" s="67">
        <f>SUM(E62:E66)</f>
        <v>1970</v>
      </c>
      <c r="F67" s="67">
        <f>SUM(F62:F66)</f>
        <v>0</v>
      </c>
      <c r="G67" s="67">
        <f>SUM(G62:G66)</f>
        <v>0</v>
      </c>
      <c r="H67" s="67">
        <f>SUM(H62:H66)</f>
        <v>0</v>
      </c>
      <c r="I67" s="67">
        <f>SUM(I62:I66)</f>
        <v>0</v>
      </c>
      <c r="J67" s="104"/>
      <c r="K67" s="104"/>
      <c r="L67" s="104"/>
      <c r="M67" s="104"/>
      <c r="N67" s="104"/>
      <c r="O67" s="104"/>
    </row>
    <row r="68" spans="1:15" ht="15" customHeight="1">
      <c r="A68" s="64">
        <v>51</v>
      </c>
      <c r="B68" s="73" t="s">
        <v>181</v>
      </c>
      <c r="C68" s="66" t="s">
        <v>182</v>
      </c>
      <c r="D68" s="67">
        <f t="shared" si="0"/>
        <v>0</v>
      </c>
      <c r="E68" s="68"/>
      <c r="F68" s="68"/>
      <c r="G68" s="68"/>
      <c r="H68" s="68"/>
      <c r="I68" s="68"/>
      <c r="J68" s="104"/>
      <c r="K68" s="104"/>
      <c r="L68" s="104"/>
      <c r="M68" s="104"/>
      <c r="N68" s="104"/>
      <c r="O68" s="104"/>
    </row>
    <row r="69" spans="1:15" ht="15" customHeight="1">
      <c r="A69" s="64">
        <v>52</v>
      </c>
      <c r="B69" s="69" t="s">
        <v>183</v>
      </c>
      <c r="C69" s="66" t="s">
        <v>184</v>
      </c>
      <c r="D69" s="67">
        <f t="shared" si="0"/>
        <v>1428</v>
      </c>
      <c r="E69" s="68">
        <v>1375</v>
      </c>
      <c r="F69" s="68"/>
      <c r="G69" s="68">
        <v>53</v>
      </c>
      <c r="H69" s="68"/>
      <c r="I69" s="68"/>
      <c r="J69" s="104"/>
      <c r="K69" s="104"/>
      <c r="L69" s="104"/>
      <c r="M69" s="104"/>
      <c r="N69" s="104"/>
      <c r="O69" s="104"/>
    </row>
    <row r="70" spans="1:15" ht="15" customHeight="1">
      <c r="A70" s="64">
        <v>53</v>
      </c>
      <c r="B70" s="73" t="s">
        <v>185</v>
      </c>
      <c r="C70" s="66" t="s">
        <v>186</v>
      </c>
      <c r="D70" s="67">
        <f t="shared" si="0"/>
        <v>12</v>
      </c>
      <c r="E70" s="68"/>
      <c r="F70" s="68"/>
      <c r="G70" s="68">
        <v>12</v>
      </c>
      <c r="H70" s="68"/>
      <c r="I70" s="68"/>
      <c r="J70" s="104"/>
      <c r="K70" s="104"/>
      <c r="L70" s="104"/>
      <c r="M70" s="104"/>
      <c r="N70" s="104"/>
      <c r="O70" s="104"/>
    </row>
    <row r="71" spans="1:15" ht="15" customHeight="1">
      <c r="A71" s="70">
        <v>54</v>
      </c>
      <c r="B71" s="71" t="s">
        <v>187</v>
      </c>
      <c r="C71" s="72" t="s">
        <v>188</v>
      </c>
      <c r="D71" s="67">
        <f t="shared" si="0"/>
        <v>1440</v>
      </c>
      <c r="E71" s="67">
        <f>SUM(E68:E70)</f>
        <v>1375</v>
      </c>
      <c r="F71" s="67">
        <f>SUM(F68:F70)</f>
        <v>0</v>
      </c>
      <c r="G71" s="67">
        <f>SUM(G68:G70)</f>
        <v>65</v>
      </c>
      <c r="H71" s="67">
        <f>SUM(H68:H70)</f>
        <v>0</v>
      </c>
      <c r="I71" s="67">
        <f>SUM(I68:I70)</f>
        <v>0</v>
      </c>
      <c r="J71" s="104"/>
      <c r="K71" s="104"/>
      <c r="L71" s="104"/>
      <c r="M71" s="104"/>
      <c r="N71" s="104"/>
      <c r="O71" s="104"/>
    </row>
    <row r="72" spans="1:15" ht="15" customHeight="1">
      <c r="A72" s="64">
        <v>55</v>
      </c>
      <c r="B72" s="73" t="s">
        <v>189</v>
      </c>
      <c r="C72" s="66" t="s">
        <v>190</v>
      </c>
      <c r="D72" s="67">
        <f aca="true" t="shared" si="1" ref="D72:D90">SUM(E72:I72)</f>
        <v>0</v>
      </c>
      <c r="E72" s="68"/>
      <c r="F72" s="68"/>
      <c r="G72" s="68"/>
      <c r="H72" s="68"/>
      <c r="I72" s="68"/>
      <c r="J72" s="104"/>
      <c r="K72" s="104"/>
      <c r="L72" s="104"/>
      <c r="M72" s="104"/>
      <c r="N72" s="104"/>
      <c r="O72" s="104"/>
    </row>
    <row r="73" spans="1:15" ht="15" customHeight="1">
      <c r="A73" s="64">
        <v>56</v>
      </c>
      <c r="B73" s="69" t="s">
        <v>191</v>
      </c>
      <c r="C73" s="66" t="s">
        <v>192</v>
      </c>
      <c r="D73" s="67">
        <f t="shared" si="1"/>
        <v>0</v>
      </c>
      <c r="E73" s="68"/>
      <c r="F73" s="68"/>
      <c r="G73" s="68"/>
      <c r="H73" s="68"/>
      <c r="I73" s="68"/>
      <c r="J73" s="104"/>
      <c r="K73" s="104"/>
      <c r="L73" s="104"/>
      <c r="M73" s="104"/>
      <c r="N73" s="104"/>
      <c r="O73" s="104"/>
    </row>
    <row r="74" spans="1:15" ht="15" customHeight="1">
      <c r="A74" s="64">
        <v>57</v>
      </c>
      <c r="B74" s="73" t="s">
        <v>193</v>
      </c>
      <c r="C74" s="66" t="s">
        <v>194</v>
      </c>
      <c r="D74" s="67">
        <f t="shared" si="1"/>
        <v>0</v>
      </c>
      <c r="E74" s="68"/>
      <c r="F74" s="68"/>
      <c r="G74" s="68"/>
      <c r="H74" s="68"/>
      <c r="I74" s="68"/>
      <c r="J74" s="104"/>
      <c r="K74" s="104"/>
      <c r="L74" s="104"/>
      <c r="M74" s="104"/>
      <c r="N74" s="104"/>
      <c r="O74" s="104"/>
    </row>
    <row r="75" spans="1:15" ht="15" customHeight="1" thickBot="1">
      <c r="A75" s="77">
        <v>58</v>
      </c>
      <c r="B75" s="78" t="s">
        <v>195</v>
      </c>
      <c r="C75" s="79" t="s">
        <v>196</v>
      </c>
      <c r="D75" s="67">
        <f t="shared" si="1"/>
        <v>0</v>
      </c>
      <c r="E75" s="80">
        <f>SUM(E72:E74)</f>
        <v>0</v>
      </c>
      <c r="F75" s="80">
        <f>SUM(F72:F74)</f>
        <v>0</v>
      </c>
      <c r="G75" s="80">
        <f>SUM(G72:G74)</f>
        <v>0</v>
      </c>
      <c r="H75" s="80">
        <f>SUM(H72:H74)</f>
        <v>0</v>
      </c>
      <c r="I75" s="80">
        <f>SUM(I72:I74)</f>
        <v>0</v>
      </c>
      <c r="J75" s="104"/>
      <c r="K75" s="104"/>
      <c r="L75" s="104"/>
      <c r="M75" s="104"/>
      <c r="N75" s="104"/>
      <c r="O75" s="104"/>
    </row>
    <row r="76" spans="1:15" ht="15" customHeight="1" thickBot="1">
      <c r="A76" s="81">
        <v>59</v>
      </c>
      <c r="B76" s="82" t="s">
        <v>197</v>
      </c>
      <c r="C76" s="83" t="s">
        <v>198</v>
      </c>
      <c r="D76" s="67">
        <f t="shared" si="1"/>
        <v>731042</v>
      </c>
      <c r="E76" s="84">
        <f>E28+E34+E48+E61+E67+E71+E75</f>
        <v>605072</v>
      </c>
      <c r="F76" s="84">
        <f>F28+F34+F48+F61+F67+F71+F75</f>
        <v>5165</v>
      </c>
      <c r="G76" s="84">
        <f>G28+G34+G48+G61+G67+G71+G75</f>
        <v>97003</v>
      </c>
      <c r="H76" s="84">
        <f>H28+H34+H48+H61+H67+H71+H75</f>
        <v>20685</v>
      </c>
      <c r="I76" s="84">
        <f>I28+I34+I48+I61+I67+I71+I75</f>
        <v>3117</v>
      </c>
      <c r="J76" s="104"/>
      <c r="K76" s="104"/>
      <c r="L76" s="104"/>
      <c r="M76" s="104"/>
      <c r="N76" s="104"/>
      <c r="O76" s="104"/>
    </row>
    <row r="77" spans="1:15" ht="15">
      <c r="A77" s="85">
        <v>60</v>
      </c>
      <c r="B77" s="86" t="s">
        <v>199</v>
      </c>
      <c r="C77" s="87" t="s">
        <v>200</v>
      </c>
      <c r="D77" s="67">
        <f t="shared" si="1"/>
        <v>0</v>
      </c>
      <c r="E77" s="87"/>
      <c r="F77" s="87"/>
      <c r="G77" s="87"/>
      <c r="H77" s="87"/>
      <c r="I77" s="87"/>
      <c r="J77" s="104"/>
      <c r="K77" s="104"/>
      <c r="L77" s="104"/>
      <c r="M77" s="104"/>
      <c r="N77" s="104"/>
      <c r="O77" s="104"/>
    </row>
    <row r="78" spans="1:15" ht="15">
      <c r="A78" s="70">
        <v>61</v>
      </c>
      <c r="B78" s="88" t="s">
        <v>201</v>
      </c>
      <c r="C78" s="89" t="s">
        <v>202</v>
      </c>
      <c r="D78" s="67">
        <f t="shared" si="1"/>
        <v>0</v>
      </c>
      <c r="E78" s="89"/>
      <c r="F78" s="89"/>
      <c r="G78" s="89"/>
      <c r="H78" s="89"/>
      <c r="I78" s="89"/>
      <c r="J78" s="104"/>
      <c r="K78" s="104"/>
      <c r="L78" s="104"/>
      <c r="M78" s="104"/>
      <c r="N78" s="104"/>
      <c r="O78" s="104"/>
    </row>
    <row r="79" spans="1:15" ht="15">
      <c r="A79" s="70">
        <v>62</v>
      </c>
      <c r="B79" s="69" t="s">
        <v>203</v>
      </c>
      <c r="C79" s="89" t="s">
        <v>204</v>
      </c>
      <c r="D79" s="67">
        <f t="shared" si="1"/>
        <v>0</v>
      </c>
      <c r="E79" s="89"/>
      <c r="F79" s="89"/>
      <c r="G79" s="89"/>
      <c r="H79" s="89"/>
      <c r="I79" s="89"/>
      <c r="J79" s="104"/>
      <c r="K79" s="104"/>
      <c r="L79" s="104"/>
      <c r="M79" s="104"/>
      <c r="N79" s="104"/>
      <c r="O79" s="104"/>
    </row>
    <row r="80" spans="1:15" ht="15">
      <c r="A80" s="70">
        <v>63</v>
      </c>
      <c r="B80" s="69" t="s">
        <v>205</v>
      </c>
      <c r="C80" s="89" t="s">
        <v>206</v>
      </c>
      <c r="D80" s="67">
        <f t="shared" si="1"/>
        <v>0</v>
      </c>
      <c r="E80" s="89"/>
      <c r="F80" s="89"/>
      <c r="G80" s="89"/>
      <c r="H80" s="89"/>
      <c r="I80" s="89"/>
      <c r="J80" s="104"/>
      <c r="K80" s="104"/>
      <c r="L80" s="104"/>
      <c r="M80" s="104"/>
      <c r="N80" s="104"/>
      <c r="O80" s="104"/>
    </row>
    <row r="81" spans="1:15" ht="15">
      <c r="A81" s="70">
        <v>64</v>
      </c>
      <c r="B81" s="71" t="s">
        <v>207</v>
      </c>
      <c r="C81" s="89" t="s">
        <v>208</v>
      </c>
      <c r="D81" s="67">
        <f t="shared" si="1"/>
        <v>0</v>
      </c>
      <c r="E81" s="89"/>
      <c r="F81" s="89"/>
      <c r="G81" s="89"/>
      <c r="H81" s="89"/>
      <c r="I81" s="89"/>
      <c r="J81" s="104"/>
      <c r="K81" s="104"/>
      <c r="L81" s="104"/>
      <c r="M81" s="104"/>
      <c r="N81" s="104"/>
      <c r="O81" s="104"/>
    </row>
    <row r="82" spans="1:15" ht="15">
      <c r="A82" s="70">
        <v>65</v>
      </c>
      <c r="B82" s="90" t="s">
        <v>209</v>
      </c>
      <c r="C82" s="89" t="s">
        <v>210</v>
      </c>
      <c r="D82" s="67">
        <f t="shared" si="1"/>
        <v>0</v>
      </c>
      <c r="E82" s="89"/>
      <c r="F82" s="89"/>
      <c r="G82" s="89"/>
      <c r="H82" s="89"/>
      <c r="I82" s="89"/>
      <c r="J82" s="104"/>
      <c r="K82" s="104"/>
      <c r="L82" s="104"/>
      <c r="M82" s="104"/>
      <c r="N82" s="104"/>
      <c r="O82" s="104"/>
    </row>
    <row r="83" spans="1:15" ht="15">
      <c r="A83" s="70">
        <v>66</v>
      </c>
      <c r="B83" s="90" t="s">
        <v>211</v>
      </c>
      <c r="C83" s="89" t="s">
        <v>212</v>
      </c>
      <c r="D83" s="67">
        <f t="shared" si="1"/>
        <v>0</v>
      </c>
      <c r="E83" s="89"/>
      <c r="F83" s="89"/>
      <c r="G83" s="89"/>
      <c r="H83" s="89"/>
      <c r="I83" s="89"/>
      <c r="J83" s="104"/>
      <c r="K83" s="104"/>
      <c r="L83" s="104"/>
      <c r="M83" s="104"/>
      <c r="N83" s="104"/>
      <c r="O83" s="104"/>
    </row>
    <row r="84" spans="1:15" ht="15">
      <c r="A84" s="70">
        <v>67</v>
      </c>
      <c r="B84" s="90" t="s">
        <v>213</v>
      </c>
      <c r="C84" s="89" t="s">
        <v>214</v>
      </c>
      <c r="D84" s="67">
        <f t="shared" si="1"/>
        <v>273449</v>
      </c>
      <c r="E84" s="91"/>
      <c r="F84" s="92">
        <v>95524</v>
      </c>
      <c r="G84" s="91">
        <v>85798</v>
      </c>
      <c r="H84" s="91">
        <v>60849</v>
      </c>
      <c r="I84" s="91">
        <v>31278</v>
      </c>
      <c r="J84" s="104"/>
      <c r="K84" s="104"/>
      <c r="L84" s="104"/>
      <c r="M84" s="104"/>
      <c r="N84" s="104"/>
      <c r="O84" s="104"/>
    </row>
    <row r="85" spans="1:15" ht="15">
      <c r="A85" s="70">
        <v>68</v>
      </c>
      <c r="B85" s="90" t="s">
        <v>215</v>
      </c>
      <c r="C85" s="89" t="s">
        <v>216</v>
      </c>
      <c r="D85" s="67">
        <f t="shared" si="1"/>
        <v>0</v>
      </c>
      <c r="E85" s="93"/>
      <c r="F85" s="94"/>
      <c r="G85" s="93"/>
      <c r="H85" s="93"/>
      <c r="I85" s="93"/>
      <c r="J85" s="104"/>
      <c r="K85" s="104"/>
      <c r="L85" s="104"/>
      <c r="M85" s="104"/>
      <c r="N85" s="104"/>
      <c r="O85" s="104"/>
    </row>
    <row r="86" spans="1:15" ht="15">
      <c r="A86" s="70">
        <v>69</v>
      </c>
      <c r="B86" s="73" t="s">
        <v>217</v>
      </c>
      <c r="C86" s="89" t="s">
        <v>218</v>
      </c>
      <c r="D86" s="67">
        <f t="shared" si="1"/>
        <v>0</v>
      </c>
      <c r="E86" s="93"/>
      <c r="F86" s="94"/>
      <c r="G86" s="93"/>
      <c r="H86" s="93"/>
      <c r="I86" s="93"/>
      <c r="J86" s="104"/>
      <c r="K86" s="104"/>
      <c r="L86" s="104"/>
      <c r="M86" s="104"/>
      <c r="N86" s="104"/>
      <c r="O86" s="104"/>
    </row>
    <row r="87" spans="1:15" ht="15">
      <c r="A87" s="70">
        <v>70</v>
      </c>
      <c r="B87" s="76" t="s">
        <v>219</v>
      </c>
      <c r="C87" s="89" t="s">
        <v>220</v>
      </c>
      <c r="D87" s="67">
        <f t="shared" si="1"/>
        <v>273449</v>
      </c>
      <c r="E87" s="93">
        <f>(SUM(E81:E86))+E77+E78</f>
        <v>0</v>
      </c>
      <c r="F87" s="95">
        <f>(SUM(F81:F86))+F77+F78</f>
        <v>95524</v>
      </c>
      <c r="G87" s="93">
        <f>(SUM(G81:G86))+G77+G78</f>
        <v>85798</v>
      </c>
      <c r="H87" s="93">
        <f>(SUM(H81:H86))+H77+H78</f>
        <v>60849</v>
      </c>
      <c r="I87" s="93">
        <f>(SUM(I81:I86))+I77+I78</f>
        <v>31278</v>
      </c>
      <c r="J87" s="104"/>
      <c r="K87" s="104"/>
      <c r="L87" s="104"/>
      <c r="M87" s="104"/>
      <c r="N87" s="104"/>
      <c r="O87" s="104"/>
    </row>
    <row r="88" spans="1:15" ht="15">
      <c r="A88" s="70">
        <v>71</v>
      </c>
      <c r="B88" s="88" t="s">
        <v>221</v>
      </c>
      <c r="C88" s="89" t="s">
        <v>222</v>
      </c>
      <c r="D88" s="67">
        <f t="shared" si="1"/>
        <v>0</v>
      </c>
      <c r="E88" s="93"/>
      <c r="F88" s="95"/>
      <c r="G88" s="93"/>
      <c r="H88" s="93"/>
      <c r="I88" s="93"/>
      <c r="J88" s="104"/>
      <c r="K88" s="104"/>
      <c r="L88" s="104"/>
      <c r="M88" s="104"/>
      <c r="N88" s="104"/>
      <c r="O88" s="104"/>
    </row>
    <row r="89" spans="1:15" ht="15">
      <c r="A89" s="70">
        <v>72</v>
      </c>
      <c r="B89" s="88" t="s">
        <v>223</v>
      </c>
      <c r="C89" s="89" t="s">
        <v>224</v>
      </c>
      <c r="D89" s="67">
        <f t="shared" si="1"/>
        <v>273449</v>
      </c>
      <c r="E89" s="93">
        <f>SUM(E87:E88)</f>
        <v>0</v>
      </c>
      <c r="F89" s="95">
        <f>SUM(F87:F88)</f>
        <v>95524</v>
      </c>
      <c r="G89" s="93">
        <f>SUM(G87:G88)</f>
        <v>85798</v>
      </c>
      <c r="H89" s="93">
        <f>SUM(H87:H88)</f>
        <v>60849</v>
      </c>
      <c r="I89" s="93">
        <f>SUM(I87:I88)</f>
        <v>31278</v>
      </c>
      <c r="J89" s="104"/>
      <c r="K89" s="104"/>
      <c r="L89" s="104"/>
      <c r="M89" s="104"/>
      <c r="N89" s="104"/>
      <c r="O89" s="104"/>
    </row>
    <row r="90" spans="1:15" ht="15">
      <c r="A90" s="96">
        <v>73</v>
      </c>
      <c r="B90" s="97" t="s">
        <v>225</v>
      </c>
      <c r="C90" s="97"/>
      <c r="D90" s="98">
        <f t="shared" si="1"/>
        <v>1004491</v>
      </c>
      <c r="E90" s="99">
        <f>E76+E89</f>
        <v>605072</v>
      </c>
      <c r="F90" s="100">
        <f>F76+F89</f>
        <v>100689</v>
      </c>
      <c r="G90" s="99">
        <f>G76+G89</f>
        <v>182801</v>
      </c>
      <c r="H90" s="99">
        <f>H76+H89</f>
        <v>81534</v>
      </c>
      <c r="I90" s="99">
        <f>I76+I89</f>
        <v>34395</v>
      </c>
      <c r="J90" s="104"/>
      <c r="K90" s="104"/>
      <c r="L90" s="104"/>
      <c r="M90" s="104"/>
      <c r="N90" s="104"/>
      <c r="O90" s="104"/>
    </row>
    <row r="91" spans="5:9" ht="15">
      <c r="E91" s="104"/>
      <c r="F91" s="104"/>
      <c r="G91" s="104"/>
      <c r="H91" s="104"/>
      <c r="I91" s="104"/>
    </row>
    <row r="92" spans="2:3" ht="15.75">
      <c r="B92" s="101"/>
      <c r="C92" s="102"/>
    </row>
    <row r="93" ht="15.75">
      <c r="B93" s="101"/>
    </row>
    <row r="94" ht="15.75">
      <c r="B94" s="101"/>
    </row>
    <row r="95" ht="15.75">
      <c r="B95" s="101"/>
    </row>
  </sheetData>
  <sheetProtection/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.28125" style="0" customWidth="1"/>
    <col min="2" max="2" width="81.8515625" style="0" customWidth="1"/>
    <col min="3" max="3" width="8.421875" style="0" customWidth="1"/>
    <col min="4" max="4" width="10.7109375" style="0" customWidth="1"/>
    <col min="5" max="5" width="10.421875" style="0" customWidth="1"/>
    <col min="6" max="6" width="10.140625" style="0" customWidth="1"/>
    <col min="7" max="7" width="8.7109375" style="0" customWidth="1"/>
    <col min="8" max="9" width="9.57421875" style="0" customWidth="1"/>
  </cols>
  <sheetData>
    <row r="1" spans="2:3" ht="15.75">
      <c r="B1" s="1" t="s">
        <v>0</v>
      </c>
      <c r="C1" s="105" t="s">
        <v>672</v>
      </c>
    </row>
    <row r="2" spans="2:9" ht="18.75">
      <c r="B2" s="3" t="s">
        <v>1</v>
      </c>
      <c r="C2" s="410" t="s">
        <v>673</v>
      </c>
      <c r="D2" s="5"/>
      <c r="E2" s="5"/>
      <c r="F2" s="5"/>
      <c r="G2" s="5"/>
      <c r="H2" s="5"/>
      <c r="I2" s="5"/>
    </row>
    <row r="3" spans="2:3" ht="18.75">
      <c r="B3" s="6" t="s">
        <v>232</v>
      </c>
      <c r="C3" s="106" t="s">
        <v>3</v>
      </c>
    </row>
    <row r="4" spans="2:3" ht="18.75">
      <c r="B4" s="8" t="s">
        <v>4</v>
      </c>
      <c r="C4" s="106"/>
    </row>
    <row r="5" spans="4:9" ht="15">
      <c r="D5" t="s">
        <v>233</v>
      </c>
      <c r="E5" t="s">
        <v>6</v>
      </c>
      <c r="F5" t="s">
        <v>7</v>
      </c>
      <c r="G5" t="s">
        <v>8</v>
      </c>
      <c r="H5" t="s">
        <v>9</v>
      </c>
      <c r="I5" t="s">
        <v>234</v>
      </c>
    </row>
    <row r="6" spans="1:9" ht="15" customHeight="1">
      <c r="A6" s="10" t="s">
        <v>11</v>
      </c>
      <c r="B6" s="11" t="s">
        <v>12</v>
      </c>
      <c r="C6" s="12" t="s">
        <v>13</v>
      </c>
      <c r="D6" s="13" t="s">
        <v>14</v>
      </c>
      <c r="E6" s="13" t="s">
        <v>14</v>
      </c>
      <c r="F6" s="13" t="s">
        <v>14</v>
      </c>
      <c r="G6" s="13" t="s">
        <v>14</v>
      </c>
      <c r="H6" s="13" t="s">
        <v>14</v>
      </c>
      <c r="I6" s="13" t="s">
        <v>14</v>
      </c>
    </row>
    <row r="7" spans="1:9" ht="15">
      <c r="A7" s="14" t="s">
        <v>15</v>
      </c>
      <c r="B7" s="15" t="s">
        <v>16</v>
      </c>
      <c r="C7" s="15" t="s">
        <v>17</v>
      </c>
      <c r="D7" s="16" t="s">
        <v>18</v>
      </c>
      <c r="E7" s="16" t="s">
        <v>18</v>
      </c>
      <c r="F7" s="16" t="s">
        <v>18</v>
      </c>
      <c r="G7" s="16" t="s">
        <v>18</v>
      </c>
      <c r="H7" s="16" t="s">
        <v>18</v>
      </c>
      <c r="I7" s="16"/>
    </row>
    <row r="8" spans="1:9" ht="15" customHeight="1">
      <c r="A8" s="107">
        <v>1</v>
      </c>
      <c r="B8" s="108" t="s">
        <v>235</v>
      </c>
      <c r="C8" s="109" t="s">
        <v>236</v>
      </c>
      <c r="D8" s="110">
        <f aca="true" t="shared" si="0" ref="D8:D71">SUM(E8:I8)</f>
        <v>332726</v>
      </c>
      <c r="E8" s="110">
        <v>28190</v>
      </c>
      <c r="F8" s="110">
        <v>87068</v>
      </c>
      <c r="G8" s="110">
        <v>142275</v>
      </c>
      <c r="H8" s="110">
        <v>61350</v>
      </c>
      <c r="I8" s="110">
        <v>13843</v>
      </c>
    </row>
    <row r="9" spans="1:9" ht="15" customHeight="1">
      <c r="A9" s="107">
        <v>2</v>
      </c>
      <c r="B9" s="24" t="s">
        <v>237</v>
      </c>
      <c r="C9" s="109" t="s">
        <v>238</v>
      </c>
      <c r="D9" s="110">
        <f t="shared" si="0"/>
        <v>77414</v>
      </c>
      <c r="E9" s="110">
        <v>8332</v>
      </c>
      <c r="F9" s="110">
        <v>24703</v>
      </c>
      <c r="G9" s="110">
        <v>24028</v>
      </c>
      <c r="H9" s="110">
        <v>16474</v>
      </c>
      <c r="I9" s="110">
        <v>3877</v>
      </c>
    </row>
    <row r="10" spans="1:9" ht="15" customHeight="1">
      <c r="A10" s="107">
        <v>3</v>
      </c>
      <c r="B10" s="24" t="s">
        <v>239</v>
      </c>
      <c r="C10" s="109" t="s">
        <v>240</v>
      </c>
      <c r="D10" s="110">
        <f t="shared" si="0"/>
        <v>202753</v>
      </c>
      <c r="E10" s="110">
        <v>41495</v>
      </c>
      <c r="F10" s="110">
        <v>30076</v>
      </c>
      <c r="G10" s="110">
        <v>64404</v>
      </c>
      <c r="H10" s="110">
        <v>41371</v>
      </c>
      <c r="I10" s="110">
        <v>25407</v>
      </c>
    </row>
    <row r="11" spans="1:9" ht="15" customHeight="1">
      <c r="A11" s="107">
        <v>4</v>
      </c>
      <c r="B11" s="26" t="s">
        <v>241</v>
      </c>
      <c r="C11" s="111" t="s">
        <v>242</v>
      </c>
      <c r="D11" s="110">
        <f t="shared" si="0"/>
        <v>0</v>
      </c>
      <c r="E11" s="112"/>
      <c r="F11" s="112"/>
      <c r="G11" s="112"/>
      <c r="H11" s="112"/>
      <c r="I11" s="112"/>
    </row>
    <row r="12" spans="1:9" ht="15" customHeight="1">
      <c r="A12" s="107">
        <v>5</v>
      </c>
      <c r="B12" s="26" t="s">
        <v>243</v>
      </c>
      <c r="C12" s="111" t="s">
        <v>244</v>
      </c>
      <c r="D12" s="110">
        <f t="shared" si="0"/>
        <v>0</v>
      </c>
      <c r="E12" s="112"/>
      <c r="F12" s="112"/>
      <c r="G12" s="112"/>
      <c r="H12" s="112"/>
      <c r="I12" s="112"/>
    </row>
    <row r="13" spans="1:9" ht="15" customHeight="1">
      <c r="A13" s="107">
        <v>6</v>
      </c>
      <c r="B13" s="113" t="s">
        <v>245</v>
      </c>
      <c r="C13" s="111" t="s">
        <v>246</v>
      </c>
      <c r="D13" s="110">
        <f t="shared" si="0"/>
        <v>0</v>
      </c>
      <c r="E13" s="112"/>
      <c r="F13" s="112"/>
      <c r="G13" s="112"/>
      <c r="H13" s="112"/>
      <c r="I13" s="112"/>
    </row>
    <row r="14" spans="1:9" ht="15" customHeight="1">
      <c r="A14" s="107">
        <v>7</v>
      </c>
      <c r="B14" s="113" t="s">
        <v>247</v>
      </c>
      <c r="C14" s="111" t="s">
        <v>248</v>
      </c>
      <c r="D14" s="110">
        <f t="shared" si="0"/>
        <v>900</v>
      </c>
      <c r="E14" s="112">
        <v>900</v>
      </c>
      <c r="F14" s="112"/>
      <c r="G14" s="112"/>
      <c r="H14" s="112"/>
      <c r="I14" s="112"/>
    </row>
    <row r="15" spans="1:9" ht="15" customHeight="1">
      <c r="A15" s="107">
        <v>8</v>
      </c>
      <c r="B15" s="113" t="s">
        <v>249</v>
      </c>
      <c r="C15" s="111" t="s">
        <v>250</v>
      </c>
      <c r="D15" s="110">
        <f t="shared" si="0"/>
        <v>12300</v>
      </c>
      <c r="E15" s="112">
        <v>12300</v>
      </c>
      <c r="F15" s="112"/>
      <c r="G15" s="112"/>
      <c r="H15" s="112"/>
      <c r="I15" s="112"/>
    </row>
    <row r="16" spans="1:9" ht="15" customHeight="1">
      <c r="A16" s="107">
        <v>9</v>
      </c>
      <c r="B16" s="26" t="s">
        <v>251</v>
      </c>
      <c r="C16" s="111" t="s">
        <v>252</v>
      </c>
      <c r="D16" s="110">
        <f t="shared" si="0"/>
        <v>7500</v>
      </c>
      <c r="E16" s="112">
        <v>7500</v>
      </c>
      <c r="F16" s="112"/>
      <c r="G16" s="112"/>
      <c r="H16" s="112"/>
      <c r="I16" s="112"/>
    </row>
    <row r="17" spans="1:9" ht="15" customHeight="1">
      <c r="A17" s="107">
        <v>10</v>
      </c>
      <c r="B17" s="26" t="s">
        <v>253</v>
      </c>
      <c r="C17" s="111" t="s">
        <v>254</v>
      </c>
      <c r="D17" s="110">
        <f t="shared" si="0"/>
        <v>0</v>
      </c>
      <c r="E17" s="112"/>
      <c r="F17" s="112"/>
      <c r="G17" s="112"/>
      <c r="H17" s="112"/>
      <c r="I17" s="112"/>
    </row>
    <row r="18" spans="1:9" ht="15" customHeight="1">
      <c r="A18" s="107">
        <v>11</v>
      </c>
      <c r="B18" s="26" t="s">
        <v>255</v>
      </c>
      <c r="C18" s="111" t="s">
        <v>256</v>
      </c>
      <c r="D18" s="110">
        <f t="shared" si="0"/>
        <v>11500</v>
      </c>
      <c r="E18" s="112">
        <v>11500</v>
      </c>
      <c r="F18" s="112"/>
      <c r="G18" s="112"/>
      <c r="H18" s="112"/>
      <c r="I18" s="112"/>
    </row>
    <row r="19" spans="1:9" ht="15" customHeight="1">
      <c r="A19" s="107">
        <v>12</v>
      </c>
      <c r="B19" s="29" t="s">
        <v>257</v>
      </c>
      <c r="C19" s="109" t="s">
        <v>258</v>
      </c>
      <c r="D19" s="110">
        <f t="shared" si="0"/>
        <v>32200</v>
      </c>
      <c r="E19" s="110">
        <f>SUM(E11:E18)</f>
        <v>32200</v>
      </c>
      <c r="F19" s="110">
        <f>SUM(F11:F18)</f>
        <v>0</v>
      </c>
      <c r="G19" s="110">
        <f>SUM(G11:G18)</f>
        <v>0</v>
      </c>
      <c r="H19" s="110">
        <f>SUM(H11:H18)</f>
        <v>0</v>
      </c>
      <c r="I19" s="110">
        <f>SUM(I11:I18)</f>
        <v>0</v>
      </c>
    </row>
    <row r="20" spans="1:9" ht="15" customHeight="1">
      <c r="A20" s="107">
        <v>13</v>
      </c>
      <c r="B20" s="114" t="s">
        <v>259</v>
      </c>
      <c r="C20" s="111" t="s">
        <v>260</v>
      </c>
      <c r="D20" s="110">
        <f t="shared" si="0"/>
        <v>0</v>
      </c>
      <c r="E20" s="112"/>
      <c r="F20" s="112"/>
      <c r="G20" s="112"/>
      <c r="H20" s="112"/>
      <c r="I20" s="112"/>
    </row>
    <row r="21" spans="1:9" ht="15" customHeight="1">
      <c r="A21" s="107">
        <v>14</v>
      </c>
      <c r="B21" s="114" t="s">
        <v>261</v>
      </c>
      <c r="C21" s="111" t="s">
        <v>262</v>
      </c>
      <c r="D21" s="110">
        <f t="shared" si="0"/>
        <v>0</v>
      </c>
      <c r="E21" s="112"/>
      <c r="F21" s="112"/>
      <c r="G21" s="112"/>
      <c r="H21" s="112"/>
      <c r="I21" s="112"/>
    </row>
    <row r="22" spans="1:9" ht="15" customHeight="1">
      <c r="A22" s="107">
        <v>15</v>
      </c>
      <c r="B22" s="114" t="s">
        <v>263</v>
      </c>
      <c r="C22" s="111" t="s">
        <v>264</v>
      </c>
      <c r="D22" s="110">
        <f t="shared" si="0"/>
        <v>0</v>
      </c>
      <c r="E22" s="112"/>
      <c r="F22" s="112"/>
      <c r="G22" s="112"/>
      <c r="H22" s="112"/>
      <c r="I22" s="112"/>
    </row>
    <row r="23" spans="1:9" ht="15" customHeight="1">
      <c r="A23" s="107">
        <v>16</v>
      </c>
      <c r="B23" s="114" t="s">
        <v>265</v>
      </c>
      <c r="C23" s="111" t="s">
        <v>266</v>
      </c>
      <c r="D23" s="110">
        <f t="shared" si="0"/>
        <v>0</v>
      </c>
      <c r="E23" s="112"/>
      <c r="F23" s="112"/>
      <c r="G23" s="112"/>
      <c r="H23" s="112"/>
      <c r="I23" s="112"/>
    </row>
    <row r="24" spans="1:9" ht="15" customHeight="1">
      <c r="A24" s="107">
        <v>17</v>
      </c>
      <c r="B24" s="114" t="s">
        <v>267</v>
      </c>
      <c r="C24" s="111" t="s">
        <v>268</v>
      </c>
      <c r="D24" s="110">
        <f t="shared" si="0"/>
        <v>0</v>
      </c>
      <c r="E24" s="112"/>
      <c r="F24" s="112"/>
      <c r="G24" s="112"/>
      <c r="H24" s="112"/>
      <c r="I24" s="112"/>
    </row>
    <row r="25" spans="1:9" ht="15" customHeight="1">
      <c r="A25" s="107">
        <v>18</v>
      </c>
      <c r="B25" s="114" t="s">
        <v>269</v>
      </c>
      <c r="C25" s="111" t="s">
        <v>270</v>
      </c>
      <c r="D25" s="110">
        <f t="shared" si="0"/>
        <v>119511</v>
      </c>
      <c r="E25" s="115">
        <f>SUM(E26:E33)</f>
        <v>119511</v>
      </c>
      <c r="F25" s="115">
        <f>SUM(F26:F33)</f>
        <v>0</v>
      </c>
      <c r="G25" s="115">
        <f>SUM(G26:G33)</f>
        <v>0</v>
      </c>
      <c r="H25" s="115">
        <f>SUM(H26:H33)</f>
        <v>0</v>
      </c>
      <c r="I25" s="115">
        <f>SUM(I26:I33)</f>
        <v>0</v>
      </c>
    </row>
    <row r="26" spans="1:9" ht="15" customHeight="1">
      <c r="A26" s="116"/>
      <c r="B26" s="22" t="s">
        <v>55</v>
      </c>
      <c r="C26" s="111" t="s">
        <v>271</v>
      </c>
      <c r="D26" s="110">
        <f t="shared" si="0"/>
        <v>0</v>
      </c>
      <c r="E26" s="112"/>
      <c r="F26" s="112"/>
      <c r="G26" s="112"/>
      <c r="H26" s="112"/>
      <c r="I26" s="112"/>
    </row>
    <row r="27" spans="1:9" ht="15" customHeight="1">
      <c r="A27" s="116"/>
      <c r="B27" s="22" t="s">
        <v>57</v>
      </c>
      <c r="C27" s="111" t="s">
        <v>272</v>
      </c>
      <c r="D27" s="110">
        <f t="shared" si="0"/>
        <v>0</v>
      </c>
      <c r="E27" s="112"/>
      <c r="F27" s="112"/>
      <c r="G27" s="112"/>
      <c r="H27" s="112"/>
      <c r="I27" s="112"/>
    </row>
    <row r="28" spans="1:9" ht="15" customHeight="1">
      <c r="A28" s="116"/>
      <c r="B28" s="22" t="s">
        <v>59</v>
      </c>
      <c r="C28" s="111" t="s">
        <v>273</v>
      </c>
      <c r="D28" s="110">
        <f t="shared" si="0"/>
        <v>0</v>
      </c>
      <c r="E28" s="112"/>
      <c r="F28" s="112"/>
      <c r="G28" s="112"/>
      <c r="H28" s="112"/>
      <c r="I28" s="112"/>
    </row>
    <row r="29" spans="1:9" ht="15" customHeight="1">
      <c r="A29" s="116"/>
      <c r="B29" s="22" t="s">
        <v>61</v>
      </c>
      <c r="C29" s="111" t="s">
        <v>274</v>
      </c>
      <c r="D29" s="110">
        <f t="shared" si="0"/>
        <v>5037</v>
      </c>
      <c r="E29" s="112">
        <v>5037</v>
      </c>
      <c r="F29" s="112"/>
      <c r="G29" s="112"/>
      <c r="H29" s="112"/>
      <c r="I29" s="112"/>
    </row>
    <row r="30" spans="1:9" ht="15" customHeight="1">
      <c r="A30" s="116"/>
      <c r="B30" s="22" t="s">
        <v>63</v>
      </c>
      <c r="C30" s="111" t="s">
        <v>275</v>
      </c>
      <c r="D30" s="110">
        <f t="shared" si="0"/>
        <v>5448</v>
      </c>
      <c r="E30" s="112">
        <v>5448</v>
      </c>
      <c r="F30" s="112"/>
      <c r="G30" s="112"/>
      <c r="H30" s="112"/>
      <c r="I30" s="112"/>
    </row>
    <row r="31" spans="1:9" ht="15" customHeight="1">
      <c r="A31" s="116"/>
      <c r="B31" s="22" t="s">
        <v>276</v>
      </c>
      <c r="C31" s="111" t="s">
        <v>277</v>
      </c>
      <c r="D31" s="110">
        <f t="shared" si="0"/>
        <v>77108</v>
      </c>
      <c r="E31" s="112">
        <v>77108</v>
      </c>
      <c r="F31" s="112"/>
      <c r="G31" s="112"/>
      <c r="H31" s="112"/>
      <c r="I31" s="112"/>
    </row>
    <row r="32" spans="1:9" ht="15" customHeight="1">
      <c r="A32" s="116"/>
      <c r="B32" s="22" t="s">
        <v>278</v>
      </c>
      <c r="C32" s="111" t="s">
        <v>279</v>
      </c>
      <c r="D32" s="110">
        <f t="shared" si="0"/>
        <v>31318</v>
      </c>
      <c r="E32" s="112">
        <v>31318</v>
      </c>
      <c r="F32" s="112"/>
      <c r="G32" s="112"/>
      <c r="H32" s="112"/>
      <c r="I32" s="112"/>
    </row>
    <row r="33" spans="1:9" ht="15" customHeight="1">
      <c r="A33" s="116"/>
      <c r="B33" s="22" t="s">
        <v>65</v>
      </c>
      <c r="C33" s="111" t="s">
        <v>280</v>
      </c>
      <c r="D33" s="110">
        <f t="shared" si="0"/>
        <v>600</v>
      </c>
      <c r="E33" s="112">
        <v>600</v>
      </c>
      <c r="F33" s="112"/>
      <c r="G33" s="112"/>
      <c r="H33" s="112"/>
      <c r="I33" s="112"/>
    </row>
    <row r="34" spans="1:9" ht="15" customHeight="1">
      <c r="A34" s="116">
        <v>19</v>
      </c>
      <c r="B34" s="114" t="s">
        <v>281</v>
      </c>
      <c r="C34" s="111" t="s">
        <v>282</v>
      </c>
      <c r="D34" s="110">
        <f t="shared" si="0"/>
        <v>0</v>
      </c>
      <c r="E34" s="112"/>
      <c r="F34" s="112"/>
      <c r="G34" s="112"/>
      <c r="H34" s="112"/>
      <c r="I34" s="112"/>
    </row>
    <row r="35" spans="1:9" ht="15" customHeight="1">
      <c r="A35" s="116">
        <v>20</v>
      </c>
      <c r="B35" s="114" t="s">
        <v>283</v>
      </c>
      <c r="C35" s="111" t="s">
        <v>284</v>
      </c>
      <c r="D35" s="110">
        <f t="shared" si="0"/>
        <v>0</v>
      </c>
      <c r="E35" s="112"/>
      <c r="F35" s="112"/>
      <c r="G35" s="112"/>
      <c r="H35" s="112"/>
      <c r="I35" s="112"/>
    </row>
    <row r="36" spans="1:9" ht="15" customHeight="1">
      <c r="A36" s="116">
        <v>21</v>
      </c>
      <c r="B36" s="114" t="s">
        <v>285</v>
      </c>
      <c r="C36" s="111" t="s">
        <v>286</v>
      </c>
      <c r="D36" s="110">
        <f t="shared" si="0"/>
        <v>0</v>
      </c>
      <c r="E36" s="112"/>
      <c r="F36" s="112"/>
      <c r="G36" s="112"/>
      <c r="H36" s="112"/>
      <c r="I36" s="112"/>
    </row>
    <row r="37" spans="1:9" ht="15">
      <c r="A37" s="116">
        <v>22</v>
      </c>
      <c r="B37" s="117" t="s">
        <v>287</v>
      </c>
      <c r="C37" s="111" t="s">
        <v>288</v>
      </c>
      <c r="D37" s="110">
        <f t="shared" si="0"/>
        <v>0</v>
      </c>
      <c r="E37" s="112"/>
      <c r="F37" s="112"/>
      <c r="G37" s="112"/>
      <c r="H37" s="112"/>
      <c r="I37" s="112"/>
    </row>
    <row r="38" spans="1:9" ht="15" customHeight="1">
      <c r="A38" s="116">
        <v>23</v>
      </c>
      <c r="B38" s="114" t="s">
        <v>289</v>
      </c>
      <c r="C38" s="111" t="s">
        <v>290</v>
      </c>
      <c r="D38" s="110">
        <f t="shared" si="0"/>
        <v>5058</v>
      </c>
      <c r="E38" s="112">
        <v>5058</v>
      </c>
      <c r="F38" s="112"/>
      <c r="G38" s="112"/>
      <c r="H38" s="112"/>
      <c r="I38" s="112"/>
    </row>
    <row r="39" spans="1:9" ht="15">
      <c r="A39" s="116">
        <v>24</v>
      </c>
      <c r="B39" s="117" t="s">
        <v>291</v>
      </c>
      <c r="C39" s="111" t="s">
        <v>292</v>
      </c>
      <c r="D39" s="110">
        <f t="shared" si="0"/>
        <v>13656</v>
      </c>
      <c r="E39" s="112">
        <v>13656</v>
      </c>
      <c r="F39" s="112"/>
      <c r="G39" s="112"/>
      <c r="H39" s="112"/>
      <c r="I39" s="112"/>
    </row>
    <row r="40" spans="1:9" ht="15" customHeight="1">
      <c r="A40" s="116">
        <v>25</v>
      </c>
      <c r="B40" s="29" t="s">
        <v>293</v>
      </c>
      <c r="C40" s="109" t="s">
        <v>294</v>
      </c>
      <c r="D40" s="110">
        <f t="shared" si="0"/>
        <v>138225</v>
      </c>
      <c r="E40" s="110">
        <f>E20+E21+E22+E23+E24+E25+E34+E35+E36+E37+E38+E39</f>
        <v>138225</v>
      </c>
      <c r="F40" s="110">
        <f>F20+F21+F22+F23+F24+F25+F34+F35+F36+F37+F38+F39</f>
        <v>0</v>
      </c>
      <c r="G40" s="110">
        <f>G20+G21+G22+G23+G24+G25+G34+G35+G36+G37+G38+G39</f>
        <v>0</v>
      </c>
      <c r="H40" s="110">
        <f>H20+H21+H22+H23+H24+H25+H34+H35+H36+H37+H38+H39</f>
        <v>0</v>
      </c>
      <c r="I40" s="110">
        <f>I20+I21+I22+I23+I24+I25+I34+I35+I36+I37+I38+I39</f>
        <v>0</v>
      </c>
    </row>
    <row r="41" spans="1:9" ht="15">
      <c r="A41" s="116">
        <v>26</v>
      </c>
      <c r="B41" s="118" t="s">
        <v>295</v>
      </c>
      <c r="C41" s="111" t="s">
        <v>296</v>
      </c>
      <c r="D41" s="110">
        <f t="shared" si="0"/>
        <v>0</v>
      </c>
      <c r="E41" s="112"/>
      <c r="F41" s="112"/>
      <c r="G41" s="112"/>
      <c r="H41" s="112"/>
      <c r="I41" s="112"/>
    </row>
    <row r="42" spans="1:9" ht="15">
      <c r="A42" s="116">
        <v>27</v>
      </c>
      <c r="B42" s="118" t="s">
        <v>297</v>
      </c>
      <c r="C42" s="111" t="s">
        <v>298</v>
      </c>
      <c r="D42" s="110">
        <f t="shared" si="0"/>
        <v>36691</v>
      </c>
      <c r="E42" s="112">
        <v>36691</v>
      </c>
      <c r="F42" s="112"/>
      <c r="G42" s="112"/>
      <c r="H42" s="112"/>
      <c r="I42" s="112"/>
    </row>
    <row r="43" spans="1:9" ht="15">
      <c r="A43" s="116">
        <v>28</v>
      </c>
      <c r="B43" s="118" t="s">
        <v>299</v>
      </c>
      <c r="C43" s="111" t="s">
        <v>300</v>
      </c>
      <c r="D43" s="110">
        <f t="shared" si="0"/>
        <v>800</v>
      </c>
      <c r="E43" s="112"/>
      <c r="F43" s="112">
        <v>700</v>
      </c>
      <c r="G43" s="112">
        <v>100</v>
      </c>
      <c r="H43" s="112"/>
      <c r="I43" s="112"/>
    </row>
    <row r="44" spans="1:9" ht="15">
      <c r="A44" s="116">
        <v>29</v>
      </c>
      <c r="B44" s="118" t="s">
        <v>301</v>
      </c>
      <c r="C44" s="111" t="s">
        <v>302</v>
      </c>
      <c r="D44" s="110">
        <f t="shared" si="0"/>
        <v>4892</v>
      </c>
      <c r="E44" s="112">
        <v>1067</v>
      </c>
      <c r="F44" s="112">
        <v>400</v>
      </c>
      <c r="G44" s="112">
        <v>2889</v>
      </c>
      <c r="H44" s="112">
        <v>236</v>
      </c>
      <c r="I44" s="112">
        <v>300</v>
      </c>
    </row>
    <row r="45" spans="1:9" ht="15">
      <c r="A45" s="116">
        <v>30</v>
      </c>
      <c r="B45" s="19" t="s">
        <v>303</v>
      </c>
      <c r="C45" s="111" t="s">
        <v>304</v>
      </c>
      <c r="D45" s="110">
        <f t="shared" si="0"/>
        <v>0</v>
      </c>
      <c r="E45" s="112"/>
      <c r="F45" s="112"/>
      <c r="G45" s="112"/>
      <c r="H45" s="112"/>
      <c r="I45" s="112"/>
    </row>
    <row r="46" spans="1:9" ht="15">
      <c r="A46" s="116">
        <v>31</v>
      </c>
      <c r="B46" s="19" t="s">
        <v>305</v>
      </c>
      <c r="C46" s="111" t="s">
        <v>306</v>
      </c>
      <c r="D46" s="110">
        <f t="shared" si="0"/>
        <v>0</v>
      </c>
      <c r="E46" s="112"/>
      <c r="F46" s="112"/>
      <c r="G46" s="112"/>
      <c r="H46" s="112"/>
      <c r="I46" s="112"/>
    </row>
    <row r="47" spans="1:9" ht="15">
      <c r="A47" s="116">
        <v>32</v>
      </c>
      <c r="B47" s="19" t="s">
        <v>307</v>
      </c>
      <c r="C47" s="111" t="s">
        <v>308</v>
      </c>
      <c r="D47" s="110">
        <f t="shared" si="0"/>
        <v>11443</v>
      </c>
      <c r="E47" s="112">
        <v>10194</v>
      </c>
      <c r="F47" s="112">
        <v>297</v>
      </c>
      <c r="G47" s="112">
        <v>807</v>
      </c>
      <c r="H47" s="112">
        <v>64</v>
      </c>
      <c r="I47" s="112">
        <v>81</v>
      </c>
    </row>
    <row r="48" spans="1:9" ht="15">
      <c r="A48" s="116">
        <v>33</v>
      </c>
      <c r="B48" s="25" t="s">
        <v>309</v>
      </c>
      <c r="C48" s="109" t="s">
        <v>310</v>
      </c>
      <c r="D48" s="110">
        <f t="shared" si="0"/>
        <v>53826</v>
      </c>
      <c r="E48" s="110">
        <f>SUM(E41:E47)</f>
        <v>47952</v>
      </c>
      <c r="F48" s="110">
        <f>SUM(F41:F47)</f>
        <v>1397</v>
      </c>
      <c r="G48" s="110">
        <f>SUM(G41:G47)</f>
        <v>3796</v>
      </c>
      <c r="H48" s="110">
        <f>SUM(H41:H47)</f>
        <v>300</v>
      </c>
      <c r="I48" s="110">
        <f>SUM(I41:I47)</f>
        <v>381</v>
      </c>
    </row>
    <row r="49" spans="1:9" ht="15" customHeight="1">
      <c r="A49" s="116">
        <v>34</v>
      </c>
      <c r="B49" s="26" t="s">
        <v>311</v>
      </c>
      <c r="C49" s="111" t="s">
        <v>312</v>
      </c>
      <c r="D49" s="110">
        <f t="shared" si="0"/>
        <v>11099</v>
      </c>
      <c r="E49" s="112">
        <v>11099</v>
      </c>
      <c r="F49" s="112"/>
      <c r="G49" s="112"/>
      <c r="H49" s="112"/>
      <c r="I49" s="112"/>
    </row>
    <row r="50" spans="1:9" ht="15" customHeight="1">
      <c r="A50" s="116">
        <v>35</v>
      </c>
      <c r="B50" s="26" t="s">
        <v>313</v>
      </c>
      <c r="C50" s="111" t="s">
        <v>314</v>
      </c>
      <c r="D50" s="110">
        <f t="shared" si="0"/>
        <v>400</v>
      </c>
      <c r="E50" s="112"/>
      <c r="F50" s="112">
        <v>400</v>
      </c>
      <c r="G50" s="112"/>
      <c r="H50" s="112"/>
      <c r="I50" s="112"/>
    </row>
    <row r="51" spans="1:9" ht="15" customHeight="1">
      <c r="A51" s="116">
        <v>36</v>
      </c>
      <c r="B51" s="26" t="s">
        <v>315</v>
      </c>
      <c r="C51" s="111" t="s">
        <v>316</v>
      </c>
      <c r="D51" s="110">
        <f t="shared" si="0"/>
        <v>200</v>
      </c>
      <c r="E51" s="112"/>
      <c r="F51" s="112">
        <v>200</v>
      </c>
      <c r="G51" s="112"/>
      <c r="H51" s="112"/>
      <c r="I51" s="112"/>
    </row>
    <row r="52" spans="1:9" ht="15" customHeight="1">
      <c r="A52" s="116">
        <v>37</v>
      </c>
      <c r="B52" s="26" t="s">
        <v>317</v>
      </c>
      <c r="C52" s="111" t="s">
        <v>318</v>
      </c>
      <c r="D52" s="110">
        <f t="shared" si="0"/>
        <v>2685</v>
      </c>
      <c r="E52" s="112">
        <v>2523</v>
      </c>
      <c r="F52" s="112">
        <v>162</v>
      </c>
      <c r="G52" s="112"/>
      <c r="H52" s="112"/>
      <c r="I52" s="112"/>
    </row>
    <row r="53" spans="1:9" ht="15" customHeight="1">
      <c r="A53" s="116">
        <v>38</v>
      </c>
      <c r="B53" s="29" t="s">
        <v>319</v>
      </c>
      <c r="C53" s="109" t="s">
        <v>320</v>
      </c>
      <c r="D53" s="110">
        <f t="shared" si="0"/>
        <v>14384</v>
      </c>
      <c r="E53" s="110">
        <f>SUM(E49:E52)</f>
        <v>13622</v>
      </c>
      <c r="F53" s="110">
        <f>SUM(F49:F52)</f>
        <v>762</v>
      </c>
      <c r="G53" s="110">
        <f>SUM(G49:G52)</f>
        <v>0</v>
      </c>
      <c r="H53" s="110">
        <f>SUM(H49:H52)</f>
        <v>0</v>
      </c>
      <c r="I53" s="110">
        <f>SUM(I49:I52)</f>
        <v>0</v>
      </c>
    </row>
    <row r="54" spans="1:9" ht="15" customHeight="1">
      <c r="A54" s="116">
        <v>39</v>
      </c>
      <c r="B54" s="26" t="s">
        <v>321</v>
      </c>
      <c r="C54" s="111" t="s">
        <v>322</v>
      </c>
      <c r="D54" s="110">
        <f t="shared" si="0"/>
        <v>0</v>
      </c>
      <c r="E54" s="112"/>
      <c r="F54" s="112"/>
      <c r="G54" s="112"/>
      <c r="H54" s="112"/>
      <c r="I54" s="112"/>
    </row>
    <row r="55" spans="1:9" ht="15" customHeight="1">
      <c r="A55" s="116">
        <v>40</v>
      </c>
      <c r="B55" s="26" t="s">
        <v>323</v>
      </c>
      <c r="C55" s="111" t="s">
        <v>324</v>
      </c>
      <c r="D55" s="110">
        <f t="shared" si="0"/>
        <v>0</v>
      </c>
      <c r="E55" s="112"/>
      <c r="F55" s="112"/>
      <c r="G55" s="112"/>
      <c r="H55" s="112"/>
      <c r="I55" s="112"/>
    </row>
    <row r="56" spans="1:9" ht="15" customHeight="1">
      <c r="A56" s="116">
        <v>41</v>
      </c>
      <c r="B56" s="26" t="s">
        <v>325</v>
      </c>
      <c r="C56" s="111" t="s">
        <v>326</v>
      </c>
      <c r="D56" s="110">
        <f t="shared" si="0"/>
        <v>0</v>
      </c>
      <c r="E56" s="112"/>
      <c r="F56" s="112"/>
      <c r="G56" s="112"/>
      <c r="H56" s="112"/>
      <c r="I56" s="112"/>
    </row>
    <row r="57" spans="1:9" ht="15" customHeight="1">
      <c r="A57" s="116">
        <v>42</v>
      </c>
      <c r="B57" s="26" t="s">
        <v>327</v>
      </c>
      <c r="C57" s="111" t="s">
        <v>328</v>
      </c>
      <c r="D57" s="110">
        <f t="shared" si="0"/>
        <v>0</v>
      </c>
      <c r="E57" s="112"/>
      <c r="F57" s="112"/>
      <c r="G57" s="112"/>
      <c r="H57" s="112"/>
      <c r="I57" s="112"/>
    </row>
    <row r="58" spans="1:9" ht="15" customHeight="1">
      <c r="A58" s="116">
        <v>43</v>
      </c>
      <c r="B58" s="26" t="s">
        <v>329</v>
      </c>
      <c r="C58" s="111" t="s">
        <v>330</v>
      </c>
      <c r="D58" s="110">
        <f t="shared" si="0"/>
        <v>0</v>
      </c>
      <c r="E58" s="112"/>
      <c r="F58" s="112"/>
      <c r="G58" s="112"/>
      <c r="H58" s="112"/>
      <c r="I58" s="112"/>
    </row>
    <row r="59" spans="1:9" ht="15" customHeight="1">
      <c r="A59" s="116">
        <v>44</v>
      </c>
      <c r="B59" s="26" t="s">
        <v>331</v>
      </c>
      <c r="C59" s="111" t="s">
        <v>332</v>
      </c>
      <c r="D59" s="110">
        <f t="shared" si="0"/>
        <v>0</v>
      </c>
      <c r="E59" s="112"/>
      <c r="F59" s="112"/>
      <c r="G59" s="112"/>
      <c r="H59" s="112"/>
      <c r="I59" s="112"/>
    </row>
    <row r="60" spans="1:9" ht="15" customHeight="1">
      <c r="A60" s="116">
        <v>45</v>
      </c>
      <c r="B60" s="26" t="s">
        <v>333</v>
      </c>
      <c r="C60" s="111" t="s">
        <v>334</v>
      </c>
      <c r="D60" s="110">
        <f t="shared" si="0"/>
        <v>0</v>
      </c>
      <c r="E60" s="112"/>
      <c r="F60" s="112"/>
      <c r="G60" s="112"/>
      <c r="H60" s="112"/>
      <c r="I60" s="112"/>
    </row>
    <row r="61" spans="1:9" ht="15" customHeight="1">
      <c r="A61" s="116">
        <v>46</v>
      </c>
      <c r="B61" s="26" t="s">
        <v>335</v>
      </c>
      <c r="C61" s="111" t="s">
        <v>336</v>
      </c>
      <c r="D61" s="110">
        <f t="shared" si="0"/>
        <v>3064</v>
      </c>
      <c r="E61" s="112">
        <v>3064</v>
      </c>
      <c r="F61" s="112"/>
      <c r="G61" s="112"/>
      <c r="H61" s="112"/>
      <c r="I61" s="112"/>
    </row>
    <row r="62" spans="1:9" ht="15" customHeight="1" thickBot="1">
      <c r="A62" s="116">
        <v>47</v>
      </c>
      <c r="B62" s="119" t="s">
        <v>337</v>
      </c>
      <c r="C62" s="120" t="s">
        <v>338</v>
      </c>
      <c r="D62" s="110">
        <f t="shared" si="0"/>
        <v>3064</v>
      </c>
      <c r="E62" s="121">
        <f>SUM(E54:E61)</f>
        <v>3064</v>
      </c>
      <c r="F62" s="121">
        <f>SUM(F54:F61)</f>
        <v>0</v>
      </c>
      <c r="G62" s="121">
        <f>SUM(G54:G61)</f>
        <v>0</v>
      </c>
      <c r="H62" s="121">
        <f>SUM(H54:H61)</f>
        <v>0</v>
      </c>
      <c r="I62" s="121">
        <f>SUM(I54:I61)</f>
        <v>0</v>
      </c>
    </row>
    <row r="63" spans="1:9" ht="15.75" thickBot="1">
      <c r="A63" s="116">
        <v>48</v>
      </c>
      <c r="B63" s="122" t="s">
        <v>339</v>
      </c>
      <c r="C63" s="123" t="s">
        <v>340</v>
      </c>
      <c r="D63" s="110">
        <f t="shared" si="0"/>
        <v>854592</v>
      </c>
      <c r="E63" s="124">
        <f>E8+E9+E10+E19+E40+E48+E53+E62</f>
        <v>313080</v>
      </c>
      <c r="F63" s="124">
        <f>F8+F9+F10+F19+F40+F48+F53+F62</f>
        <v>144006</v>
      </c>
      <c r="G63" s="124">
        <f>G8+G9+G10+G19+G40+G48+G53+G62</f>
        <v>234503</v>
      </c>
      <c r="H63" s="124">
        <f>H8+H9+H10+H19+H40+H48+H53+H62</f>
        <v>119495</v>
      </c>
      <c r="I63" s="124">
        <f>I8+I9+I10+I19+I40+I48+I53+I62</f>
        <v>43508</v>
      </c>
    </row>
    <row r="64" spans="1:9" ht="15">
      <c r="A64" s="116">
        <v>49</v>
      </c>
      <c r="B64" s="39" t="s">
        <v>341</v>
      </c>
      <c r="C64" s="40" t="s">
        <v>342</v>
      </c>
      <c r="D64" s="110">
        <f t="shared" si="0"/>
        <v>0</v>
      </c>
      <c r="E64" s="125"/>
      <c r="F64" s="125"/>
      <c r="G64" s="125"/>
      <c r="H64" s="125"/>
      <c r="I64" s="125"/>
    </row>
    <row r="65" spans="1:9" ht="15">
      <c r="A65" s="116">
        <v>50</v>
      </c>
      <c r="B65" s="41" t="s">
        <v>343</v>
      </c>
      <c r="C65" s="42" t="s">
        <v>344</v>
      </c>
      <c r="D65" s="110">
        <f t="shared" si="0"/>
        <v>0</v>
      </c>
      <c r="E65" s="126"/>
      <c r="F65" s="126"/>
      <c r="G65" s="126"/>
      <c r="H65" s="126"/>
      <c r="I65" s="126"/>
    </row>
    <row r="66" spans="1:9" ht="15">
      <c r="A66" s="116">
        <v>51</v>
      </c>
      <c r="B66" s="43" t="s">
        <v>345</v>
      </c>
      <c r="C66" s="40" t="s">
        <v>346</v>
      </c>
      <c r="D66" s="110">
        <f t="shared" si="0"/>
        <v>0</v>
      </c>
      <c r="E66" s="126"/>
      <c r="F66" s="126"/>
      <c r="G66" s="126"/>
      <c r="H66" s="126"/>
      <c r="I66" s="126"/>
    </row>
    <row r="67" spans="1:9" ht="15">
      <c r="A67" s="116">
        <v>52</v>
      </c>
      <c r="B67" s="43" t="s">
        <v>347</v>
      </c>
      <c r="C67" s="42" t="s">
        <v>348</v>
      </c>
      <c r="D67" s="110">
        <f t="shared" si="0"/>
        <v>0</v>
      </c>
      <c r="E67" s="126"/>
      <c r="F67" s="126"/>
      <c r="G67" s="126"/>
      <c r="H67" s="126"/>
      <c r="I67" s="126"/>
    </row>
    <row r="68" spans="1:9" ht="15">
      <c r="A68" s="116">
        <v>53</v>
      </c>
      <c r="B68" s="43" t="s">
        <v>349</v>
      </c>
      <c r="C68" s="40" t="s">
        <v>350</v>
      </c>
      <c r="D68" s="110">
        <f t="shared" si="0"/>
        <v>388381</v>
      </c>
      <c r="E68" s="126">
        <v>388381</v>
      </c>
      <c r="F68" s="126"/>
      <c r="G68" s="126"/>
      <c r="H68" s="126"/>
      <c r="I68" s="126"/>
    </row>
    <row r="69" spans="1:9" ht="15">
      <c r="A69" s="116">
        <v>54</v>
      </c>
      <c r="B69" s="43" t="s">
        <v>351</v>
      </c>
      <c r="C69" s="42" t="s">
        <v>352</v>
      </c>
      <c r="D69" s="110">
        <f t="shared" si="0"/>
        <v>0</v>
      </c>
      <c r="E69" s="126"/>
      <c r="F69" s="126"/>
      <c r="G69" s="126"/>
      <c r="H69" s="126"/>
      <c r="I69" s="126"/>
    </row>
    <row r="70" spans="1:9" ht="15">
      <c r="A70" s="116">
        <v>55</v>
      </c>
      <c r="B70" s="43" t="s">
        <v>353</v>
      </c>
      <c r="C70" s="40" t="s">
        <v>354</v>
      </c>
      <c r="D70" s="110">
        <f t="shared" si="0"/>
        <v>0</v>
      </c>
      <c r="E70" s="126"/>
      <c r="F70" s="126"/>
      <c r="G70" s="126"/>
      <c r="H70" s="126"/>
      <c r="I70" s="126"/>
    </row>
    <row r="71" spans="1:9" ht="15">
      <c r="A71" s="116">
        <v>56</v>
      </c>
      <c r="B71" s="43" t="s">
        <v>355</v>
      </c>
      <c r="C71" s="42" t="s">
        <v>356</v>
      </c>
      <c r="D71" s="110">
        <f t="shared" si="0"/>
        <v>0</v>
      </c>
      <c r="E71" s="126"/>
      <c r="F71" s="126"/>
      <c r="G71" s="126"/>
      <c r="H71" s="126"/>
      <c r="I71" s="126"/>
    </row>
    <row r="72" spans="1:9" ht="15">
      <c r="A72" s="116">
        <v>57</v>
      </c>
      <c r="B72" s="41" t="s">
        <v>357</v>
      </c>
      <c r="C72" s="42" t="s">
        <v>358</v>
      </c>
      <c r="D72" s="110">
        <f>SUM(E72:I72)</f>
        <v>388381</v>
      </c>
      <c r="E72" s="127">
        <f>SUM(E64:E71)</f>
        <v>388381</v>
      </c>
      <c r="F72" s="127">
        <f>SUM(F64:F71)</f>
        <v>0</v>
      </c>
      <c r="G72" s="127">
        <f>SUM(G64:G71)</f>
        <v>0</v>
      </c>
      <c r="H72" s="127">
        <f>SUM(H64:H71)</f>
        <v>0</v>
      </c>
      <c r="I72" s="127">
        <f>SUM(I64:I71)</f>
        <v>0</v>
      </c>
    </row>
    <row r="73" spans="1:9" ht="15">
      <c r="A73" s="116">
        <v>58</v>
      </c>
      <c r="B73" s="41" t="s">
        <v>359</v>
      </c>
      <c r="C73" s="42" t="s">
        <v>360</v>
      </c>
      <c r="D73" s="110">
        <f>SUM(E73:I73)</f>
        <v>0</v>
      </c>
      <c r="E73" s="126"/>
      <c r="F73" s="126"/>
      <c r="G73" s="126"/>
      <c r="H73" s="126"/>
      <c r="I73" s="126"/>
    </row>
    <row r="74" spans="1:9" ht="15.75" thickBot="1">
      <c r="A74" s="116">
        <v>59</v>
      </c>
      <c r="B74" s="128" t="s">
        <v>361</v>
      </c>
      <c r="C74" s="129" t="s">
        <v>362</v>
      </c>
      <c r="D74" s="110">
        <f>SUM(E74:I74)</f>
        <v>388381</v>
      </c>
      <c r="E74" s="130">
        <f>SUM(E72:E73)</f>
        <v>388381</v>
      </c>
      <c r="F74" s="130">
        <f>SUM(F72:F73)</f>
        <v>0</v>
      </c>
      <c r="G74" s="130">
        <f>SUM(G72:G73)</f>
        <v>0</v>
      </c>
      <c r="H74" s="130">
        <f>SUM(H72:H73)</f>
        <v>0</v>
      </c>
      <c r="I74" s="130">
        <f>SUM(I72:I73)</f>
        <v>0</v>
      </c>
    </row>
    <row r="75" spans="1:9" ht="15.75" thickBot="1">
      <c r="A75" s="116">
        <v>60</v>
      </c>
      <c r="B75" s="418" t="s">
        <v>363</v>
      </c>
      <c r="C75" s="419"/>
      <c r="D75" s="110">
        <f>SUM(E75:I75)</f>
        <v>1242973</v>
      </c>
      <c r="E75" s="420">
        <f>E63+E74</f>
        <v>701461</v>
      </c>
      <c r="F75" s="420">
        <f>F63+F74</f>
        <v>144006</v>
      </c>
      <c r="G75" s="420">
        <f>G63+G74</f>
        <v>234503</v>
      </c>
      <c r="H75" s="420">
        <f>H63+H74</f>
        <v>119495</v>
      </c>
      <c r="I75" s="420">
        <f>I63+I74</f>
        <v>43508</v>
      </c>
    </row>
    <row r="77" ht="15">
      <c r="B77" s="421"/>
    </row>
    <row r="79" ht="15">
      <c r="B79" s="421"/>
    </row>
  </sheetData>
  <sheetProtection/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5.8515625" style="49" customWidth="1"/>
    <col min="2" max="2" width="45.57421875" style="49" customWidth="1"/>
    <col min="3" max="3" width="13.421875" style="49" customWidth="1"/>
    <col min="4" max="4" width="16.28125" style="49" customWidth="1"/>
    <col min="5" max="5" width="11.140625" style="49" customWidth="1"/>
    <col min="6" max="6" width="15.140625" style="49" bestFit="1" customWidth="1"/>
    <col min="7" max="7" width="14.421875" style="49" customWidth="1"/>
    <col min="8" max="16384" width="9.140625" style="49" customWidth="1"/>
  </cols>
  <sheetData>
    <row r="1" spans="1:5" ht="18.75">
      <c r="A1" s="101"/>
      <c r="B1" s="131" t="s">
        <v>0</v>
      </c>
      <c r="C1" s="131"/>
      <c r="D1" s="132" t="s">
        <v>364</v>
      </c>
      <c r="E1" s="101"/>
    </row>
    <row r="2" spans="1:5" ht="18.75">
      <c r="A2" s="133"/>
      <c r="B2" s="134" t="s">
        <v>1</v>
      </c>
      <c r="C2" s="134"/>
      <c r="D2" s="410" t="s">
        <v>673</v>
      </c>
      <c r="E2" s="101"/>
    </row>
    <row r="3" spans="1:5" ht="15.75">
      <c r="A3" s="101"/>
      <c r="B3" s="133" t="s">
        <v>232</v>
      </c>
      <c r="C3" s="133"/>
      <c r="D3" s="132" t="s">
        <v>3</v>
      </c>
      <c r="E3" s="101"/>
    </row>
    <row r="4" spans="1:5" ht="15.75">
      <c r="A4" s="101"/>
      <c r="B4" s="101"/>
      <c r="C4" s="101"/>
      <c r="D4" s="101"/>
      <c r="E4" s="101"/>
    </row>
    <row r="5" spans="1:7" ht="31.5">
      <c r="A5" s="135" t="s">
        <v>365</v>
      </c>
      <c r="B5" s="135"/>
      <c r="C5" s="136" t="s">
        <v>4</v>
      </c>
      <c r="D5" s="136" t="s">
        <v>366</v>
      </c>
      <c r="E5" s="137" t="s">
        <v>367</v>
      </c>
      <c r="F5" s="137" t="s">
        <v>368</v>
      </c>
      <c r="G5" s="137" t="s">
        <v>580</v>
      </c>
    </row>
    <row r="6" spans="1:7" ht="15.75">
      <c r="A6" s="138">
        <v>1</v>
      </c>
      <c r="B6" s="138" t="s">
        <v>369</v>
      </c>
      <c r="C6" s="139">
        <v>4572</v>
      </c>
      <c r="D6" s="139">
        <v>12694</v>
      </c>
      <c r="E6" s="139"/>
      <c r="F6" s="139">
        <f>D6+E6</f>
        <v>12694</v>
      </c>
      <c r="G6" s="139">
        <v>12694</v>
      </c>
    </row>
    <row r="7" spans="1:7" ht="15.75">
      <c r="A7" s="138">
        <v>2</v>
      </c>
      <c r="B7" s="138" t="s">
        <v>370</v>
      </c>
      <c r="C7" s="139">
        <v>3048</v>
      </c>
      <c r="D7" s="139">
        <v>0</v>
      </c>
      <c r="E7" s="139"/>
      <c r="F7" s="139">
        <f aca="true" t="shared" si="0" ref="F7:F20">D7+E7</f>
        <v>0</v>
      </c>
      <c r="G7" s="139"/>
    </row>
    <row r="8" spans="1:7" ht="15.75">
      <c r="A8" s="138">
        <v>3</v>
      </c>
      <c r="B8" s="138" t="s">
        <v>371</v>
      </c>
      <c r="C8" s="139">
        <v>1524</v>
      </c>
      <c r="D8" s="139"/>
      <c r="E8" s="139"/>
      <c r="F8" s="139">
        <f t="shared" si="0"/>
        <v>0</v>
      </c>
      <c r="G8" s="139"/>
    </row>
    <row r="9" spans="1:7" ht="15.75">
      <c r="A9" s="138">
        <v>4</v>
      </c>
      <c r="B9" s="138" t="s">
        <v>372</v>
      </c>
      <c r="C9" s="140">
        <v>1828</v>
      </c>
      <c r="D9" s="140">
        <v>2820</v>
      </c>
      <c r="E9" s="140"/>
      <c r="F9" s="139">
        <f t="shared" si="0"/>
        <v>2820</v>
      </c>
      <c r="G9" s="139">
        <v>2820</v>
      </c>
    </row>
    <row r="10" spans="1:7" ht="15.75">
      <c r="A10" s="138">
        <v>5</v>
      </c>
      <c r="B10" s="138" t="s">
        <v>373</v>
      </c>
      <c r="C10" s="140">
        <v>1051</v>
      </c>
      <c r="D10" s="140">
        <v>746</v>
      </c>
      <c r="E10" s="140"/>
      <c r="F10" s="139">
        <f t="shared" si="0"/>
        <v>746</v>
      </c>
      <c r="G10" s="139">
        <v>535</v>
      </c>
    </row>
    <row r="11" spans="1:7" ht="15.75">
      <c r="A11" s="138">
        <v>6</v>
      </c>
      <c r="B11" s="138" t="s">
        <v>374</v>
      </c>
      <c r="C11" s="140">
        <v>99</v>
      </c>
      <c r="D11" s="140">
        <v>99</v>
      </c>
      <c r="E11" s="140"/>
      <c r="F11" s="139">
        <f t="shared" si="0"/>
        <v>99</v>
      </c>
      <c r="G11" s="139">
        <v>99</v>
      </c>
    </row>
    <row r="12" spans="1:7" ht="15.75">
      <c r="A12" s="138">
        <v>7</v>
      </c>
      <c r="B12" s="138" t="s">
        <v>375</v>
      </c>
      <c r="C12" s="139">
        <v>1500</v>
      </c>
      <c r="D12" s="139">
        <v>2916</v>
      </c>
      <c r="E12" s="139"/>
      <c r="F12" s="139">
        <f t="shared" si="0"/>
        <v>2916</v>
      </c>
      <c r="G12" s="139"/>
    </row>
    <row r="13" spans="1:7" ht="15.75">
      <c r="A13" s="138">
        <v>8</v>
      </c>
      <c r="B13" s="138" t="s">
        <v>376</v>
      </c>
      <c r="C13" s="139">
        <v>508</v>
      </c>
      <c r="D13" s="139">
        <v>508</v>
      </c>
      <c r="E13" s="139"/>
      <c r="F13" s="139">
        <f t="shared" si="0"/>
        <v>508</v>
      </c>
      <c r="G13" s="139">
        <v>12</v>
      </c>
    </row>
    <row r="14" spans="1:7" ht="15.75">
      <c r="A14" s="138">
        <v>9</v>
      </c>
      <c r="B14" s="138" t="s">
        <v>377</v>
      </c>
      <c r="C14" s="139">
        <v>254</v>
      </c>
      <c r="D14" s="139">
        <v>254</v>
      </c>
      <c r="E14" s="139"/>
      <c r="F14" s="139">
        <f t="shared" si="0"/>
        <v>254</v>
      </c>
      <c r="G14" s="139"/>
    </row>
    <row r="15" spans="1:7" ht="15.75">
      <c r="A15" s="138">
        <v>10</v>
      </c>
      <c r="B15" s="138" t="s">
        <v>378</v>
      </c>
      <c r="C15" s="139"/>
      <c r="D15" s="139">
        <v>3165</v>
      </c>
      <c r="E15" s="139"/>
      <c r="F15" s="139">
        <f t="shared" si="0"/>
        <v>3165</v>
      </c>
      <c r="G15" s="139">
        <v>1445</v>
      </c>
    </row>
    <row r="16" spans="1:7" ht="15.75">
      <c r="A16" s="138">
        <v>11</v>
      </c>
      <c r="B16" s="138" t="s">
        <v>379</v>
      </c>
      <c r="C16" s="138"/>
      <c r="D16" s="139">
        <v>100</v>
      </c>
      <c r="E16" s="139"/>
      <c r="F16" s="139">
        <f t="shared" si="0"/>
        <v>100</v>
      </c>
      <c r="G16" s="139"/>
    </row>
    <row r="17" spans="1:7" ht="15.75">
      <c r="A17" s="138">
        <v>12</v>
      </c>
      <c r="B17" s="138" t="s">
        <v>645</v>
      </c>
      <c r="C17" s="138"/>
      <c r="D17" s="139">
        <v>1132</v>
      </c>
      <c r="E17" s="139"/>
      <c r="F17" s="139">
        <f t="shared" si="0"/>
        <v>1132</v>
      </c>
      <c r="G17" s="139">
        <v>1093</v>
      </c>
    </row>
    <row r="18" spans="1:7" ht="15.75">
      <c r="A18" s="138">
        <v>13</v>
      </c>
      <c r="B18" s="138" t="s">
        <v>380</v>
      </c>
      <c r="C18" s="138"/>
      <c r="D18" s="139">
        <v>800</v>
      </c>
      <c r="E18" s="139"/>
      <c r="F18" s="139">
        <f t="shared" si="0"/>
        <v>800</v>
      </c>
      <c r="G18" s="139"/>
    </row>
    <row r="19" spans="1:7" ht="15.75">
      <c r="A19" s="138">
        <v>14</v>
      </c>
      <c r="B19" s="138" t="s">
        <v>381</v>
      </c>
      <c r="C19" s="138"/>
      <c r="D19" s="139">
        <v>0</v>
      </c>
      <c r="E19" s="139"/>
      <c r="F19" s="139">
        <f t="shared" si="0"/>
        <v>0</v>
      </c>
      <c r="G19" s="139"/>
    </row>
    <row r="20" spans="1:7" ht="15.75">
      <c r="A20" s="138">
        <v>15</v>
      </c>
      <c r="B20" s="138" t="s">
        <v>382</v>
      </c>
      <c r="C20" s="138"/>
      <c r="D20" s="139">
        <v>220</v>
      </c>
      <c r="E20" s="139"/>
      <c r="F20" s="139">
        <f t="shared" si="0"/>
        <v>220</v>
      </c>
      <c r="G20" s="139">
        <v>181</v>
      </c>
    </row>
    <row r="21" spans="1:7" ht="15.75">
      <c r="A21" s="138">
        <v>16</v>
      </c>
      <c r="B21" s="138" t="s">
        <v>383</v>
      </c>
      <c r="C21" s="138"/>
      <c r="D21" s="139">
        <v>228</v>
      </c>
      <c r="E21" s="139"/>
      <c r="F21" s="139">
        <f aca="true" t="shared" si="1" ref="F21:F29">D21+E21</f>
        <v>228</v>
      </c>
      <c r="G21" s="139">
        <v>228</v>
      </c>
    </row>
    <row r="22" spans="1:7" ht="15.75">
      <c r="A22" s="138">
        <v>17</v>
      </c>
      <c r="B22" s="138" t="s">
        <v>384</v>
      </c>
      <c r="C22" s="138"/>
      <c r="D22" s="139">
        <v>1655</v>
      </c>
      <c r="E22" s="139"/>
      <c r="F22" s="139">
        <f t="shared" si="1"/>
        <v>1655</v>
      </c>
      <c r="G22" s="139">
        <v>1342</v>
      </c>
    </row>
    <row r="23" spans="1:7" ht="15.75">
      <c r="A23" s="138">
        <v>18</v>
      </c>
      <c r="B23" s="138" t="s">
        <v>644</v>
      </c>
      <c r="C23" s="138"/>
      <c r="D23" s="139">
        <v>300</v>
      </c>
      <c r="E23" s="139"/>
      <c r="F23" s="139">
        <f t="shared" si="1"/>
        <v>300</v>
      </c>
      <c r="G23" s="139"/>
    </row>
    <row r="24" spans="1:7" ht="15.75">
      <c r="A24" s="138">
        <v>19</v>
      </c>
      <c r="B24" s="138" t="s">
        <v>385</v>
      </c>
      <c r="C24" s="138"/>
      <c r="D24" s="139">
        <v>800</v>
      </c>
      <c r="E24" s="139">
        <v>56</v>
      </c>
      <c r="F24" s="139">
        <f t="shared" si="1"/>
        <v>856</v>
      </c>
      <c r="G24" s="139">
        <v>856</v>
      </c>
    </row>
    <row r="25" spans="1:7" ht="15.75">
      <c r="A25" s="138">
        <v>20</v>
      </c>
      <c r="B25" s="138" t="s">
        <v>386</v>
      </c>
      <c r="C25" s="138"/>
      <c r="D25" s="139">
        <v>76</v>
      </c>
      <c r="E25" s="139"/>
      <c r="F25" s="139">
        <f t="shared" si="1"/>
        <v>76</v>
      </c>
      <c r="G25" s="139"/>
    </row>
    <row r="26" spans="1:7" ht="15.75">
      <c r="A26" s="138">
        <v>21</v>
      </c>
      <c r="B26" s="138" t="s">
        <v>387</v>
      </c>
      <c r="C26" s="138"/>
      <c r="D26" s="139">
        <v>697</v>
      </c>
      <c r="E26" s="139"/>
      <c r="F26" s="139">
        <f t="shared" si="1"/>
        <v>697</v>
      </c>
      <c r="G26" s="139"/>
    </row>
    <row r="27" spans="1:7" ht="15.75">
      <c r="A27" s="138">
        <v>22</v>
      </c>
      <c r="B27" s="138" t="s">
        <v>388</v>
      </c>
      <c r="C27" s="138"/>
      <c r="D27" s="139">
        <v>925</v>
      </c>
      <c r="E27" s="139"/>
      <c r="F27" s="139">
        <f t="shared" si="1"/>
        <v>925</v>
      </c>
      <c r="G27" s="139">
        <v>833</v>
      </c>
    </row>
    <row r="28" spans="1:7" ht="15.75">
      <c r="A28" s="138">
        <v>23</v>
      </c>
      <c r="B28" s="138" t="s">
        <v>581</v>
      </c>
      <c r="C28" s="138"/>
      <c r="D28" s="139"/>
      <c r="E28" s="139">
        <v>55</v>
      </c>
      <c r="F28" s="139">
        <f>D28+E28</f>
        <v>55</v>
      </c>
      <c r="G28" s="139">
        <v>55</v>
      </c>
    </row>
    <row r="29" spans="1:7" ht="15.75">
      <c r="A29" s="138">
        <v>24</v>
      </c>
      <c r="B29" s="138" t="s">
        <v>642</v>
      </c>
      <c r="C29" s="138"/>
      <c r="D29" s="139"/>
      <c r="E29" s="139">
        <v>4555</v>
      </c>
      <c r="F29" s="139">
        <f t="shared" si="1"/>
        <v>4555</v>
      </c>
      <c r="G29" s="139"/>
    </row>
    <row r="30" spans="1:7" ht="15.75">
      <c r="A30" s="138">
        <v>25</v>
      </c>
      <c r="B30" s="135" t="s">
        <v>5</v>
      </c>
      <c r="C30" s="141">
        <f>SUM(C6:C29)</f>
        <v>14384</v>
      </c>
      <c r="D30" s="141">
        <f>SUM(D6:D29)</f>
        <v>30135</v>
      </c>
      <c r="E30" s="141">
        <f>SUM(E6:E29)</f>
        <v>4666</v>
      </c>
      <c r="F30" s="141">
        <f>SUM(F6:F29)</f>
        <v>34801</v>
      </c>
      <c r="G30" s="141">
        <f>SUM(G6:G29)</f>
        <v>22193</v>
      </c>
    </row>
    <row r="31" spans="1:5" ht="15.75">
      <c r="A31" s="101"/>
      <c r="B31" s="101"/>
      <c r="C31" s="101"/>
      <c r="D31" s="101"/>
      <c r="E31" s="101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7.00390625" style="142" customWidth="1"/>
    <col min="2" max="2" width="43.28125" style="142" customWidth="1"/>
    <col min="3" max="3" width="12.28125" style="142" customWidth="1"/>
    <col min="4" max="4" width="12.140625" style="142" customWidth="1"/>
    <col min="5" max="5" width="11.57421875" style="142" customWidth="1"/>
    <col min="6" max="6" width="18.421875" style="142" customWidth="1"/>
    <col min="7" max="7" width="14.28125" style="142" customWidth="1"/>
    <col min="8" max="16384" width="9.140625" style="142" customWidth="1"/>
  </cols>
  <sheetData>
    <row r="1" spans="2:4" ht="18.75">
      <c r="B1" s="131" t="s">
        <v>0</v>
      </c>
      <c r="C1" s="131"/>
      <c r="D1" s="132" t="s">
        <v>389</v>
      </c>
    </row>
    <row r="2" spans="2:4" ht="18.75">
      <c r="B2" s="134" t="s">
        <v>1</v>
      </c>
      <c r="C2" s="134"/>
      <c r="D2" s="410" t="s">
        <v>673</v>
      </c>
    </row>
    <row r="3" spans="2:4" ht="15.75">
      <c r="B3" s="133" t="s">
        <v>232</v>
      </c>
      <c r="C3" s="133"/>
      <c r="D3" s="132" t="s">
        <v>3</v>
      </c>
    </row>
    <row r="4" spans="1:5" ht="15.75">
      <c r="A4" s="101"/>
      <c r="B4" s="101"/>
      <c r="C4" s="101"/>
      <c r="E4" s="101"/>
    </row>
    <row r="5" spans="1:7" ht="31.5">
      <c r="A5" s="135" t="s">
        <v>309</v>
      </c>
      <c r="B5" s="137"/>
      <c r="C5" s="136" t="s">
        <v>4</v>
      </c>
      <c r="D5" s="136" t="s">
        <v>366</v>
      </c>
      <c r="E5" s="137" t="s">
        <v>367</v>
      </c>
      <c r="F5" s="137" t="s">
        <v>368</v>
      </c>
      <c r="G5" s="137" t="s">
        <v>583</v>
      </c>
    </row>
    <row r="6" spans="1:7" ht="15.75">
      <c r="A6" s="138">
        <v>1</v>
      </c>
      <c r="B6" s="138" t="s">
        <v>390</v>
      </c>
      <c r="C6" s="139">
        <v>5080</v>
      </c>
      <c r="D6" s="139">
        <v>12058</v>
      </c>
      <c r="E6" s="139"/>
      <c r="F6" s="139">
        <f>D6+E6</f>
        <v>12058</v>
      </c>
      <c r="G6" s="139">
        <v>11759</v>
      </c>
    </row>
    <row r="7" spans="1:7" ht="15.75">
      <c r="A7" s="138">
        <v>2</v>
      </c>
      <c r="B7" s="138" t="s">
        <v>391</v>
      </c>
      <c r="C7" s="139">
        <v>1355</v>
      </c>
      <c r="D7" s="139">
        <v>1435</v>
      </c>
      <c r="E7" s="139"/>
      <c r="F7" s="139">
        <f aca="true" t="shared" si="0" ref="F7:F30">D7+E7</f>
        <v>1435</v>
      </c>
      <c r="G7" s="139">
        <v>1391</v>
      </c>
    </row>
    <row r="8" spans="1:7" ht="15.75">
      <c r="A8" s="138">
        <v>3</v>
      </c>
      <c r="B8" s="138" t="s">
        <v>392</v>
      </c>
      <c r="C8" s="139">
        <v>889</v>
      </c>
      <c r="D8" s="139">
        <v>3029</v>
      </c>
      <c r="E8" s="139"/>
      <c r="F8" s="139">
        <f t="shared" si="0"/>
        <v>3029</v>
      </c>
      <c r="G8" s="139">
        <v>663</v>
      </c>
    </row>
    <row r="9" spans="1:7" ht="15.75">
      <c r="A9" s="138">
        <v>4</v>
      </c>
      <c r="B9" s="138" t="s">
        <v>393</v>
      </c>
      <c r="C9" s="139">
        <v>508</v>
      </c>
      <c r="D9" s="139">
        <v>508</v>
      </c>
      <c r="E9" s="139"/>
      <c r="F9" s="139">
        <f t="shared" si="0"/>
        <v>508</v>
      </c>
      <c r="G9" s="139">
        <v>318</v>
      </c>
    </row>
    <row r="10" spans="1:7" ht="15.75">
      <c r="A10" s="138">
        <v>5</v>
      </c>
      <c r="B10" s="138" t="s">
        <v>394</v>
      </c>
      <c r="C10" s="139">
        <v>127</v>
      </c>
      <c r="D10" s="139">
        <v>127</v>
      </c>
      <c r="E10" s="139"/>
      <c r="F10" s="139">
        <f t="shared" si="0"/>
        <v>127</v>
      </c>
      <c r="G10" s="139"/>
    </row>
    <row r="11" spans="1:7" ht="15.75">
      <c r="A11" s="138">
        <v>6</v>
      </c>
      <c r="B11" s="138" t="s">
        <v>395</v>
      </c>
      <c r="C11" s="139">
        <v>3669</v>
      </c>
      <c r="D11" s="139">
        <v>3669</v>
      </c>
      <c r="E11" s="139"/>
      <c r="F11" s="139">
        <f t="shared" si="0"/>
        <v>3669</v>
      </c>
      <c r="G11" s="139">
        <v>3334</v>
      </c>
    </row>
    <row r="12" spans="1:7" ht="15.75">
      <c r="A12" s="138">
        <v>7</v>
      </c>
      <c r="B12" s="138" t="s">
        <v>396</v>
      </c>
      <c r="C12" s="139">
        <v>300</v>
      </c>
      <c r="D12" s="139">
        <v>500</v>
      </c>
      <c r="E12" s="139"/>
      <c r="F12" s="139">
        <f t="shared" si="0"/>
        <v>500</v>
      </c>
      <c r="G12" s="139">
        <v>76</v>
      </c>
    </row>
    <row r="13" spans="1:7" ht="15.75">
      <c r="A13" s="138">
        <v>8</v>
      </c>
      <c r="B13" s="138" t="s">
        <v>397</v>
      </c>
      <c r="C13" s="139">
        <v>381</v>
      </c>
      <c r="D13" s="139">
        <v>391</v>
      </c>
      <c r="E13" s="139"/>
      <c r="F13" s="139">
        <f t="shared" si="0"/>
        <v>391</v>
      </c>
      <c r="G13" s="139">
        <v>248</v>
      </c>
    </row>
    <row r="14" spans="1:7" ht="15.75">
      <c r="A14" s="138">
        <v>9</v>
      </c>
      <c r="B14" s="143" t="s">
        <v>398</v>
      </c>
      <c r="C14" s="139">
        <v>41517</v>
      </c>
      <c r="D14" s="139">
        <v>50475</v>
      </c>
      <c r="E14" s="139">
        <v>-985</v>
      </c>
      <c r="F14" s="139">
        <f t="shared" si="0"/>
        <v>49490</v>
      </c>
      <c r="G14" s="139">
        <v>24088</v>
      </c>
    </row>
    <row r="15" spans="1:7" ht="15.75">
      <c r="A15" s="138">
        <v>10</v>
      </c>
      <c r="B15" s="143" t="s">
        <v>399</v>
      </c>
      <c r="C15" s="139"/>
      <c r="D15" s="139">
        <v>6985</v>
      </c>
      <c r="E15" s="139"/>
      <c r="F15" s="139">
        <f t="shared" si="0"/>
        <v>6985</v>
      </c>
      <c r="G15" s="139">
        <v>5842</v>
      </c>
    </row>
    <row r="16" spans="1:7" ht="15.75">
      <c r="A16" s="138">
        <v>11</v>
      </c>
      <c r="B16" s="143" t="s">
        <v>400</v>
      </c>
      <c r="C16" s="139"/>
      <c r="D16" s="139">
        <v>1159</v>
      </c>
      <c r="E16" s="139"/>
      <c r="F16" s="139">
        <f t="shared" si="0"/>
        <v>1159</v>
      </c>
      <c r="G16" s="139">
        <v>859</v>
      </c>
    </row>
    <row r="17" spans="1:7" ht="15.75">
      <c r="A17" s="138">
        <v>12</v>
      </c>
      <c r="B17" s="143" t="s">
        <v>401</v>
      </c>
      <c r="C17" s="139"/>
      <c r="D17" s="139">
        <v>700</v>
      </c>
      <c r="E17" s="139"/>
      <c r="F17" s="139">
        <f t="shared" si="0"/>
        <v>700</v>
      </c>
      <c r="G17" s="139"/>
    </row>
    <row r="18" spans="1:7" ht="15.75">
      <c r="A18" s="138">
        <v>13</v>
      </c>
      <c r="B18" s="143" t="s">
        <v>402</v>
      </c>
      <c r="C18" s="139"/>
      <c r="D18" s="139">
        <v>73</v>
      </c>
      <c r="E18" s="139"/>
      <c r="F18" s="144">
        <f t="shared" si="0"/>
        <v>73</v>
      </c>
      <c r="G18" s="144">
        <v>104</v>
      </c>
    </row>
    <row r="19" spans="1:7" ht="15.75">
      <c r="A19" s="138">
        <v>14</v>
      </c>
      <c r="B19" s="143" t="s">
        <v>403</v>
      </c>
      <c r="C19" s="139"/>
      <c r="D19" s="139">
        <v>13174</v>
      </c>
      <c r="E19" s="139">
        <v>401</v>
      </c>
      <c r="F19" s="139">
        <f t="shared" si="0"/>
        <v>13575</v>
      </c>
      <c r="G19" s="139">
        <v>5410</v>
      </c>
    </row>
    <row r="20" spans="1:7" ht="15.75">
      <c r="A20" s="138">
        <v>15</v>
      </c>
      <c r="B20" s="143" t="s">
        <v>404</v>
      </c>
      <c r="C20" s="139"/>
      <c r="D20" s="139">
        <v>92</v>
      </c>
      <c r="E20" s="139"/>
      <c r="F20" s="139">
        <f t="shared" si="0"/>
        <v>92</v>
      </c>
      <c r="G20" s="139">
        <v>92</v>
      </c>
    </row>
    <row r="21" spans="1:7" ht="15.75">
      <c r="A21" s="138">
        <v>16</v>
      </c>
      <c r="B21" s="143" t="s">
        <v>405</v>
      </c>
      <c r="C21" s="139"/>
      <c r="D21" s="139">
        <v>94</v>
      </c>
      <c r="E21" s="139"/>
      <c r="F21" s="139">
        <f t="shared" si="0"/>
        <v>94</v>
      </c>
      <c r="G21" s="139"/>
    </row>
    <row r="22" spans="1:7" ht="15.75">
      <c r="A22" s="138">
        <v>17</v>
      </c>
      <c r="B22" s="138" t="s">
        <v>406</v>
      </c>
      <c r="C22" s="139"/>
      <c r="D22" s="139">
        <v>600</v>
      </c>
      <c r="E22" s="139"/>
      <c r="F22" s="139">
        <f t="shared" si="0"/>
        <v>600</v>
      </c>
      <c r="G22" s="139"/>
    </row>
    <row r="23" spans="1:7" ht="15.75">
      <c r="A23" s="138">
        <v>18</v>
      </c>
      <c r="B23" s="143" t="s">
        <v>407</v>
      </c>
      <c r="C23" s="139"/>
      <c r="D23" s="139">
        <v>690</v>
      </c>
      <c r="E23" s="139"/>
      <c r="F23" s="139">
        <f t="shared" si="0"/>
        <v>690</v>
      </c>
      <c r="G23" s="139"/>
    </row>
    <row r="24" spans="1:7" ht="15.75">
      <c r="A24" s="138">
        <v>19</v>
      </c>
      <c r="B24" s="143" t="s">
        <v>408</v>
      </c>
      <c r="C24" s="139"/>
      <c r="D24" s="139">
        <v>846</v>
      </c>
      <c r="E24" s="139"/>
      <c r="F24" s="139">
        <f t="shared" si="0"/>
        <v>846</v>
      </c>
      <c r="G24" s="139"/>
    </row>
    <row r="25" spans="1:7" ht="15.75">
      <c r="A25" s="138">
        <v>20</v>
      </c>
      <c r="B25" s="143" t="s">
        <v>409</v>
      </c>
      <c r="C25" s="139"/>
      <c r="D25" s="139">
        <v>2477</v>
      </c>
      <c r="E25" s="139"/>
      <c r="F25" s="139">
        <f t="shared" si="0"/>
        <v>2477</v>
      </c>
      <c r="G25" s="139">
        <v>2477</v>
      </c>
    </row>
    <row r="26" spans="1:7" ht="15.75">
      <c r="A26" s="138">
        <v>21</v>
      </c>
      <c r="B26" s="143" t="s">
        <v>410</v>
      </c>
      <c r="C26" s="139"/>
      <c r="D26" s="139">
        <v>445</v>
      </c>
      <c r="E26" s="139"/>
      <c r="F26" s="139">
        <f t="shared" si="0"/>
        <v>445</v>
      </c>
      <c r="G26" s="139">
        <v>445</v>
      </c>
    </row>
    <row r="27" spans="1:7" ht="15.75">
      <c r="A27" s="138">
        <v>22</v>
      </c>
      <c r="B27" s="143" t="s">
        <v>415</v>
      </c>
      <c r="C27" s="139"/>
      <c r="D27" s="139">
        <v>1599</v>
      </c>
      <c r="E27" s="139"/>
      <c r="F27" s="139">
        <f t="shared" si="0"/>
        <v>1599</v>
      </c>
      <c r="G27" s="139"/>
    </row>
    <row r="28" spans="1:7" ht="15.75">
      <c r="A28" s="138">
        <v>23</v>
      </c>
      <c r="B28" s="143" t="s">
        <v>582</v>
      </c>
      <c r="C28" s="139"/>
      <c r="D28" s="139"/>
      <c r="E28" s="139">
        <v>135</v>
      </c>
      <c r="F28" s="139">
        <f t="shared" si="0"/>
        <v>135</v>
      </c>
      <c r="G28" s="139">
        <v>135</v>
      </c>
    </row>
    <row r="29" spans="1:7" ht="15.75">
      <c r="A29" s="138">
        <v>24</v>
      </c>
      <c r="B29" s="138" t="s">
        <v>643</v>
      </c>
      <c r="C29" s="139"/>
      <c r="D29" s="139"/>
      <c r="E29" s="139">
        <v>150</v>
      </c>
      <c r="F29" s="139">
        <f>D29+E29</f>
        <v>150</v>
      </c>
      <c r="G29" s="139"/>
    </row>
    <row r="30" spans="1:7" ht="15.75">
      <c r="A30" s="138">
        <v>25</v>
      </c>
      <c r="B30" s="138" t="s">
        <v>667</v>
      </c>
      <c r="C30" s="139"/>
      <c r="D30" s="139"/>
      <c r="E30" s="139">
        <v>390</v>
      </c>
      <c r="F30" s="139">
        <f t="shared" si="0"/>
        <v>390</v>
      </c>
      <c r="G30" s="139"/>
    </row>
    <row r="31" spans="1:7" ht="15.75">
      <c r="A31" s="138">
        <v>26</v>
      </c>
      <c r="B31" s="135" t="s">
        <v>5</v>
      </c>
      <c r="C31" s="141">
        <f>SUM(C6:C30)</f>
        <v>53826</v>
      </c>
      <c r="D31" s="141">
        <f>SUM(D6:D30)</f>
        <v>101126</v>
      </c>
      <c r="E31" s="141">
        <f>SUM(E6:E30)</f>
        <v>91</v>
      </c>
      <c r="F31" s="141">
        <f>SUM(F6:F30)</f>
        <v>101217</v>
      </c>
      <c r="G31" s="141">
        <f>SUM(G6:G30)</f>
        <v>57241</v>
      </c>
    </row>
    <row r="32" spans="1:5" ht="15.75">
      <c r="A32" s="101"/>
      <c r="B32" s="101"/>
      <c r="C32" s="101"/>
      <c r="D32" s="101"/>
      <c r="E32" s="101"/>
    </row>
    <row r="33" spans="1:5" ht="15.75">
      <c r="A33" s="101"/>
      <c r="B33" s="101"/>
      <c r="C33" s="101"/>
      <c r="D33" s="101"/>
      <c r="E33" s="101"/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.28125" style="49" customWidth="1"/>
    <col min="2" max="2" width="81.8515625" style="49" customWidth="1"/>
    <col min="3" max="3" width="8.421875" style="49" customWidth="1"/>
    <col min="4" max="4" width="10.7109375" style="49" customWidth="1"/>
    <col min="5" max="5" width="10.421875" style="49" customWidth="1"/>
    <col min="6" max="6" width="10.140625" style="49" customWidth="1"/>
    <col min="7" max="7" width="8.7109375" style="49" customWidth="1"/>
    <col min="8" max="9" width="9.57421875" style="49" customWidth="1"/>
    <col min="10" max="16384" width="9.140625" style="49" customWidth="1"/>
  </cols>
  <sheetData>
    <row r="1" spans="2:3" ht="15.75">
      <c r="B1" s="50" t="s">
        <v>0</v>
      </c>
      <c r="C1" s="2" t="s">
        <v>411</v>
      </c>
    </row>
    <row r="2" spans="2:9" ht="18.75">
      <c r="B2" s="51" t="s">
        <v>1</v>
      </c>
      <c r="C2" s="410" t="s">
        <v>673</v>
      </c>
      <c r="D2" s="53"/>
      <c r="E2" s="53"/>
      <c r="F2" s="53"/>
      <c r="G2" s="53"/>
      <c r="H2" s="53"/>
      <c r="I2" s="53"/>
    </row>
    <row r="3" spans="2:3" ht="18.75">
      <c r="B3" s="54" t="s">
        <v>232</v>
      </c>
      <c r="C3" s="7" t="s">
        <v>3</v>
      </c>
    </row>
    <row r="4" spans="2:3" ht="18.75">
      <c r="B4" s="55" t="s">
        <v>227</v>
      </c>
      <c r="C4" s="7"/>
    </row>
    <row r="5" spans="4:9" ht="15">
      <c r="D5" s="49" t="s">
        <v>233</v>
      </c>
      <c r="E5" s="49" t="s">
        <v>6</v>
      </c>
      <c r="F5" s="49" t="s">
        <v>7</v>
      </c>
      <c r="G5" s="49" t="s">
        <v>8</v>
      </c>
      <c r="H5" s="49" t="s">
        <v>9</v>
      </c>
      <c r="I5" s="49" t="s">
        <v>234</v>
      </c>
    </row>
    <row r="6" spans="1:9" ht="15" customHeight="1">
      <c r="A6" s="57" t="s">
        <v>11</v>
      </c>
      <c r="B6" s="58" t="s">
        <v>12</v>
      </c>
      <c r="C6" s="59" t="s">
        <v>13</v>
      </c>
      <c r="D6" s="60" t="s">
        <v>228</v>
      </c>
      <c r="E6" s="60" t="s">
        <v>228</v>
      </c>
      <c r="F6" s="60" t="s">
        <v>228</v>
      </c>
      <c r="G6" s="60" t="s">
        <v>228</v>
      </c>
      <c r="H6" s="60" t="s">
        <v>228</v>
      </c>
      <c r="I6" s="60" t="s">
        <v>228</v>
      </c>
    </row>
    <row r="7" spans="1:9" ht="15">
      <c r="A7" s="61" t="s">
        <v>15</v>
      </c>
      <c r="B7" s="62" t="s">
        <v>16</v>
      </c>
      <c r="C7" s="62" t="s">
        <v>17</v>
      </c>
      <c r="D7" s="63" t="s">
        <v>18</v>
      </c>
      <c r="E7" s="63" t="s">
        <v>18</v>
      </c>
      <c r="F7" s="63" t="s">
        <v>18</v>
      </c>
      <c r="G7" s="63" t="s">
        <v>18</v>
      </c>
      <c r="H7" s="63" t="s">
        <v>18</v>
      </c>
      <c r="I7" s="63"/>
    </row>
    <row r="8" spans="1:9" ht="15" customHeight="1">
      <c r="A8" s="145">
        <v>1</v>
      </c>
      <c r="B8" s="146" t="s">
        <v>235</v>
      </c>
      <c r="C8" s="147" t="s">
        <v>236</v>
      </c>
      <c r="D8" s="148">
        <f aca="true" t="shared" si="0" ref="D8:D73">SUM(E8:I8)</f>
        <v>350909</v>
      </c>
      <c r="E8" s="148">
        <v>27768</v>
      </c>
      <c r="F8" s="148">
        <v>97319</v>
      </c>
      <c r="G8" s="148">
        <v>150106</v>
      </c>
      <c r="H8" s="148">
        <v>61405</v>
      </c>
      <c r="I8" s="148">
        <v>14311</v>
      </c>
    </row>
    <row r="9" spans="1:9" ht="15" customHeight="1">
      <c r="A9" s="145">
        <v>2</v>
      </c>
      <c r="B9" s="71" t="s">
        <v>237</v>
      </c>
      <c r="C9" s="147" t="s">
        <v>238</v>
      </c>
      <c r="D9" s="148">
        <f t="shared" si="0"/>
        <v>82210</v>
      </c>
      <c r="E9" s="148">
        <v>8357</v>
      </c>
      <c r="F9" s="148">
        <v>27511</v>
      </c>
      <c r="G9" s="148">
        <v>25804</v>
      </c>
      <c r="H9" s="148">
        <v>16489</v>
      </c>
      <c r="I9" s="148">
        <v>4049</v>
      </c>
    </row>
    <row r="10" spans="1:9" ht="15" customHeight="1">
      <c r="A10" s="145">
        <v>3</v>
      </c>
      <c r="B10" s="71" t="s">
        <v>239</v>
      </c>
      <c r="C10" s="147" t="s">
        <v>240</v>
      </c>
      <c r="D10" s="148">
        <f t="shared" si="0"/>
        <v>222204</v>
      </c>
      <c r="E10" s="148">
        <v>49757</v>
      </c>
      <c r="F10" s="148">
        <v>26460</v>
      </c>
      <c r="G10" s="148">
        <v>72628</v>
      </c>
      <c r="H10" s="148">
        <v>43710</v>
      </c>
      <c r="I10" s="148">
        <v>29649</v>
      </c>
    </row>
    <row r="11" spans="1:9" ht="15" customHeight="1">
      <c r="A11" s="145">
        <v>4</v>
      </c>
      <c r="B11" s="73" t="s">
        <v>241</v>
      </c>
      <c r="C11" s="149" t="s">
        <v>242</v>
      </c>
      <c r="D11" s="148">
        <f t="shared" si="0"/>
        <v>0</v>
      </c>
      <c r="E11" s="150"/>
      <c r="F11" s="150"/>
      <c r="G11" s="150"/>
      <c r="H11" s="150"/>
      <c r="I11" s="150"/>
    </row>
    <row r="12" spans="1:9" ht="15" customHeight="1">
      <c r="A12" s="145">
        <v>5</v>
      </c>
      <c r="B12" s="73" t="s">
        <v>243</v>
      </c>
      <c r="C12" s="149" t="s">
        <v>244</v>
      </c>
      <c r="D12" s="148">
        <f t="shared" si="0"/>
        <v>3503</v>
      </c>
      <c r="E12" s="150">
        <v>3503</v>
      </c>
      <c r="F12" s="150"/>
      <c r="G12" s="150"/>
      <c r="H12" s="150"/>
      <c r="I12" s="150"/>
    </row>
    <row r="13" spans="1:9" ht="15" customHeight="1">
      <c r="A13" s="145">
        <v>6</v>
      </c>
      <c r="B13" s="151" t="s">
        <v>245</v>
      </c>
      <c r="C13" s="149" t="s">
        <v>246</v>
      </c>
      <c r="D13" s="148">
        <f t="shared" si="0"/>
        <v>0</v>
      </c>
      <c r="E13" s="150"/>
      <c r="F13" s="150"/>
      <c r="G13" s="150"/>
      <c r="H13" s="150"/>
      <c r="I13" s="150"/>
    </row>
    <row r="14" spans="1:9" ht="15" customHeight="1">
      <c r="A14" s="145">
        <v>7</v>
      </c>
      <c r="B14" s="151" t="s">
        <v>247</v>
      </c>
      <c r="C14" s="149" t="s">
        <v>248</v>
      </c>
      <c r="D14" s="148">
        <f t="shared" si="0"/>
        <v>900</v>
      </c>
      <c r="E14" s="150">
        <v>900</v>
      </c>
      <c r="F14" s="150"/>
      <c r="G14" s="150"/>
      <c r="H14" s="150"/>
      <c r="I14" s="150"/>
    </row>
    <row r="15" spans="1:9" ht="15" customHeight="1">
      <c r="A15" s="145">
        <v>8</v>
      </c>
      <c r="B15" s="151" t="s">
        <v>249</v>
      </c>
      <c r="C15" s="149" t="s">
        <v>250</v>
      </c>
      <c r="D15" s="148">
        <f t="shared" si="0"/>
        <v>55193</v>
      </c>
      <c r="E15" s="150">
        <v>55193</v>
      </c>
      <c r="F15" s="150"/>
      <c r="G15" s="150"/>
      <c r="H15" s="150"/>
      <c r="I15" s="150"/>
    </row>
    <row r="16" spans="1:9" ht="15" customHeight="1">
      <c r="A16" s="145">
        <v>9</v>
      </c>
      <c r="B16" s="73" t="s">
        <v>251</v>
      </c>
      <c r="C16" s="149" t="s">
        <v>252</v>
      </c>
      <c r="D16" s="148">
        <f t="shared" si="0"/>
        <v>20015</v>
      </c>
      <c r="E16" s="150">
        <v>20015</v>
      </c>
      <c r="F16" s="150"/>
      <c r="G16" s="150"/>
      <c r="H16" s="150"/>
      <c r="I16" s="150"/>
    </row>
    <row r="17" spans="1:9" ht="15" customHeight="1">
      <c r="A17" s="145">
        <v>10</v>
      </c>
      <c r="B17" s="73" t="s">
        <v>253</v>
      </c>
      <c r="C17" s="149" t="s">
        <v>254</v>
      </c>
      <c r="D17" s="148">
        <f t="shared" si="0"/>
        <v>0</v>
      </c>
      <c r="E17" s="150"/>
      <c r="F17" s="150"/>
      <c r="G17" s="150"/>
      <c r="H17" s="150"/>
      <c r="I17" s="150"/>
    </row>
    <row r="18" spans="1:9" ht="15" customHeight="1">
      <c r="A18" s="145">
        <v>11</v>
      </c>
      <c r="B18" s="73" t="s">
        <v>255</v>
      </c>
      <c r="C18" s="149" t="s">
        <v>256</v>
      </c>
      <c r="D18" s="148">
        <f t="shared" si="0"/>
        <v>8860</v>
      </c>
      <c r="E18" s="150">
        <v>8860</v>
      </c>
      <c r="F18" s="150"/>
      <c r="G18" s="150"/>
      <c r="H18" s="150"/>
      <c r="I18" s="150"/>
    </row>
    <row r="19" spans="1:9" ht="15" customHeight="1">
      <c r="A19" s="145">
        <v>12</v>
      </c>
      <c r="B19" s="76" t="s">
        <v>257</v>
      </c>
      <c r="C19" s="147" t="s">
        <v>258</v>
      </c>
      <c r="D19" s="148">
        <f t="shared" si="0"/>
        <v>88471</v>
      </c>
      <c r="E19" s="148">
        <f>SUM(E11:E18)</f>
        <v>88471</v>
      </c>
      <c r="F19" s="148">
        <f>SUM(F11:F18)</f>
        <v>0</v>
      </c>
      <c r="G19" s="148">
        <f>SUM(G11:G18)</f>
        <v>0</v>
      </c>
      <c r="H19" s="148">
        <f>SUM(H11:H18)</f>
        <v>0</v>
      </c>
      <c r="I19" s="148">
        <f>SUM(I11:I18)</f>
        <v>0</v>
      </c>
    </row>
    <row r="20" spans="1:9" ht="15" customHeight="1">
      <c r="A20" s="145">
        <v>13</v>
      </c>
      <c r="B20" s="152" t="s">
        <v>259</v>
      </c>
      <c r="C20" s="149" t="s">
        <v>260</v>
      </c>
      <c r="D20" s="148">
        <f t="shared" si="0"/>
        <v>0</v>
      </c>
      <c r="E20" s="150"/>
      <c r="F20" s="150"/>
      <c r="G20" s="150"/>
      <c r="H20" s="150"/>
      <c r="I20" s="150"/>
    </row>
    <row r="21" spans="1:9" ht="15" customHeight="1">
      <c r="A21" s="145">
        <v>14</v>
      </c>
      <c r="B21" s="152" t="s">
        <v>261</v>
      </c>
      <c r="C21" s="149" t="s">
        <v>262</v>
      </c>
      <c r="D21" s="148">
        <f t="shared" si="0"/>
        <v>0</v>
      </c>
      <c r="E21" s="150"/>
      <c r="F21" s="150"/>
      <c r="G21" s="150"/>
      <c r="H21" s="150"/>
      <c r="I21" s="150"/>
    </row>
    <row r="22" spans="1:9" ht="15" customHeight="1">
      <c r="A22" s="145">
        <v>15</v>
      </c>
      <c r="B22" s="152" t="s">
        <v>263</v>
      </c>
      <c r="C22" s="149" t="s">
        <v>264</v>
      </c>
      <c r="D22" s="148">
        <f t="shared" si="0"/>
        <v>0</v>
      </c>
      <c r="E22" s="150"/>
      <c r="F22" s="150"/>
      <c r="G22" s="150"/>
      <c r="H22" s="150"/>
      <c r="I22" s="150"/>
    </row>
    <row r="23" spans="1:9" ht="15" customHeight="1">
      <c r="A23" s="145">
        <v>16</v>
      </c>
      <c r="B23" s="152" t="s">
        <v>265</v>
      </c>
      <c r="C23" s="149" t="s">
        <v>266</v>
      </c>
      <c r="D23" s="148">
        <f t="shared" si="0"/>
        <v>0</v>
      </c>
      <c r="E23" s="150"/>
      <c r="F23" s="150"/>
      <c r="G23" s="150"/>
      <c r="H23" s="150"/>
      <c r="I23" s="150"/>
    </row>
    <row r="24" spans="1:9" ht="15" customHeight="1">
      <c r="A24" s="145">
        <v>17</v>
      </c>
      <c r="B24" s="152" t="s">
        <v>267</v>
      </c>
      <c r="C24" s="149" t="s">
        <v>268</v>
      </c>
      <c r="D24" s="148">
        <f t="shared" si="0"/>
        <v>0</v>
      </c>
      <c r="E24" s="150"/>
      <c r="F24" s="150"/>
      <c r="G24" s="150"/>
      <c r="H24" s="150"/>
      <c r="I24" s="150"/>
    </row>
    <row r="25" spans="1:9" ht="15" customHeight="1">
      <c r="A25" s="145">
        <v>18</v>
      </c>
      <c r="B25" s="152" t="s">
        <v>269</v>
      </c>
      <c r="C25" s="149" t="s">
        <v>270</v>
      </c>
      <c r="D25" s="148">
        <f t="shared" si="0"/>
        <v>141876</v>
      </c>
      <c r="E25" s="153">
        <f>SUM(E26:E35)</f>
        <v>141876</v>
      </c>
      <c r="F25" s="153">
        <f>SUM(F26:F35)</f>
        <v>0</v>
      </c>
      <c r="G25" s="153">
        <f>SUM(G26:G35)</f>
        <v>0</v>
      </c>
      <c r="H25" s="153">
        <f>SUM(H26:H35)</f>
        <v>0</v>
      </c>
      <c r="I25" s="153">
        <f>SUM(I26:I35)</f>
        <v>0</v>
      </c>
    </row>
    <row r="26" spans="1:9" ht="15" customHeight="1">
      <c r="A26" s="154"/>
      <c r="B26" s="69" t="s">
        <v>55</v>
      </c>
      <c r="C26" s="149" t="s">
        <v>271</v>
      </c>
      <c r="D26" s="148">
        <f t="shared" si="0"/>
        <v>1308</v>
      </c>
      <c r="E26" s="150">
        <v>1308</v>
      </c>
      <c r="F26" s="150"/>
      <c r="G26" s="150"/>
      <c r="H26" s="150"/>
      <c r="I26" s="150"/>
    </row>
    <row r="27" spans="1:9" ht="15" customHeight="1">
      <c r="A27" s="154"/>
      <c r="B27" s="69" t="s">
        <v>412</v>
      </c>
      <c r="C27" s="149"/>
      <c r="D27" s="148">
        <f t="shared" si="0"/>
        <v>506</v>
      </c>
      <c r="E27" s="150">
        <v>506</v>
      </c>
      <c r="F27" s="150"/>
      <c r="G27" s="150"/>
      <c r="H27" s="150"/>
      <c r="I27" s="150"/>
    </row>
    <row r="28" spans="1:9" ht="15" customHeight="1">
      <c r="A28" s="154"/>
      <c r="B28" s="69" t="s">
        <v>57</v>
      </c>
      <c r="C28" s="149" t="s">
        <v>272</v>
      </c>
      <c r="D28" s="148">
        <f t="shared" si="0"/>
        <v>0</v>
      </c>
      <c r="E28" s="150"/>
      <c r="F28" s="150"/>
      <c r="G28" s="150"/>
      <c r="H28" s="150"/>
      <c r="I28" s="150"/>
    </row>
    <row r="29" spans="1:9" ht="15" customHeight="1">
      <c r="A29" s="154"/>
      <c r="B29" s="69" t="s">
        <v>59</v>
      </c>
      <c r="C29" s="149" t="s">
        <v>273</v>
      </c>
      <c r="D29" s="148">
        <f t="shared" si="0"/>
        <v>0</v>
      </c>
      <c r="E29" s="150"/>
      <c r="F29" s="150"/>
      <c r="G29" s="150"/>
      <c r="H29" s="150"/>
      <c r="I29" s="150"/>
    </row>
    <row r="30" spans="1:9" ht="15" customHeight="1">
      <c r="A30" s="154"/>
      <c r="B30" s="69" t="s">
        <v>61</v>
      </c>
      <c r="C30" s="149" t="s">
        <v>274</v>
      </c>
      <c r="D30" s="148">
        <f t="shared" si="0"/>
        <v>21270</v>
      </c>
      <c r="E30" s="150">
        <v>21270</v>
      </c>
      <c r="F30" s="150"/>
      <c r="G30" s="150"/>
      <c r="H30" s="150"/>
      <c r="I30" s="150"/>
    </row>
    <row r="31" spans="1:9" ht="15" customHeight="1">
      <c r="A31" s="154"/>
      <c r="B31" s="69" t="s">
        <v>63</v>
      </c>
      <c r="C31" s="149" t="s">
        <v>275</v>
      </c>
      <c r="D31" s="148">
        <f t="shared" si="0"/>
        <v>5448</v>
      </c>
      <c r="E31" s="150">
        <v>5448</v>
      </c>
      <c r="F31" s="150"/>
      <c r="G31" s="150"/>
      <c r="H31" s="150"/>
      <c r="I31" s="150"/>
    </row>
    <row r="32" spans="1:9" ht="15" customHeight="1">
      <c r="A32" s="154"/>
      <c r="B32" s="69" t="s">
        <v>413</v>
      </c>
      <c r="C32" s="149"/>
      <c r="D32" s="148">
        <f t="shared" si="0"/>
        <v>2064</v>
      </c>
      <c r="E32" s="150">
        <v>2064</v>
      </c>
      <c r="F32" s="150"/>
      <c r="G32" s="150"/>
      <c r="H32" s="150"/>
      <c r="I32" s="150"/>
    </row>
    <row r="33" spans="1:9" ht="15" customHeight="1">
      <c r="A33" s="154"/>
      <c r="B33" s="69" t="s">
        <v>276</v>
      </c>
      <c r="C33" s="149" t="s">
        <v>277</v>
      </c>
      <c r="D33" s="148">
        <f t="shared" si="0"/>
        <v>78916</v>
      </c>
      <c r="E33" s="150">
        <v>78916</v>
      </c>
      <c r="F33" s="150"/>
      <c r="G33" s="150"/>
      <c r="H33" s="150"/>
      <c r="I33" s="150"/>
    </row>
    <row r="34" spans="1:9" ht="15" customHeight="1">
      <c r="A34" s="154"/>
      <c r="B34" s="69" t="s">
        <v>278</v>
      </c>
      <c r="C34" s="149" t="s">
        <v>279</v>
      </c>
      <c r="D34" s="148">
        <f t="shared" si="0"/>
        <v>31764</v>
      </c>
      <c r="E34" s="150">
        <v>31764</v>
      </c>
      <c r="F34" s="150"/>
      <c r="G34" s="150"/>
      <c r="H34" s="150"/>
      <c r="I34" s="150"/>
    </row>
    <row r="35" spans="1:9" ht="15" customHeight="1">
      <c r="A35" s="154"/>
      <c r="B35" s="69" t="s">
        <v>65</v>
      </c>
      <c r="C35" s="149" t="s">
        <v>280</v>
      </c>
      <c r="D35" s="148">
        <f t="shared" si="0"/>
        <v>600</v>
      </c>
      <c r="E35" s="150">
        <v>600</v>
      </c>
      <c r="F35" s="150"/>
      <c r="G35" s="150"/>
      <c r="H35" s="150"/>
      <c r="I35" s="150"/>
    </row>
    <row r="36" spans="1:9" ht="15" customHeight="1">
      <c r="A36" s="154">
        <v>19</v>
      </c>
      <c r="B36" s="152" t="s">
        <v>281</v>
      </c>
      <c r="C36" s="149" t="s">
        <v>282</v>
      </c>
      <c r="D36" s="148">
        <f t="shared" si="0"/>
        <v>0</v>
      </c>
      <c r="E36" s="150"/>
      <c r="F36" s="150"/>
      <c r="G36" s="150"/>
      <c r="H36" s="150"/>
      <c r="I36" s="150"/>
    </row>
    <row r="37" spans="1:9" ht="15" customHeight="1">
      <c r="A37" s="154">
        <v>20</v>
      </c>
      <c r="B37" s="152" t="s">
        <v>283</v>
      </c>
      <c r="C37" s="149" t="s">
        <v>284</v>
      </c>
      <c r="D37" s="148">
        <f t="shared" si="0"/>
        <v>0</v>
      </c>
      <c r="E37" s="150"/>
      <c r="F37" s="150"/>
      <c r="G37" s="150"/>
      <c r="H37" s="150"/>
      <c r="I37" s="150"/>
    </row>
    <row r="38" spans="1:9" ht="15" customHeight="1">
      <c r="A38" s="154">
        <v>21</v>
      </c>
      <c r="B38" s="152" t="s">
        <v>285</v>
      </c>
      <c r="C38" s="149" t="s">
        <v>286</v>
      </c>
      <c r="D38" s="148">
        <f t="shared" si="0"/>
        <v>0</v>
      </c>
      <c r="E38" s="150"/>
      <c r="F38" s="150"/>
      <c r="G38" s="150"/>
      <c r="H38" s="150"/>
      <c r="I38" s="150"/>
    </row>
    <row r="39" spans="1:9" ht="15">
      <c r="A39" s="154">
        <v>22</v>
      </c>
      <c r="B39" s="155" t="s">
        <v>287</v>
      </c>
      <c r="C39" s="149" t="s">
        <v>288</v>
      </c>
      <c r="D39" s="148">
        <f t="shared" si="0"/>
        <v>0</v>
      </c>
      <c r="E39" s="150"/>
      <c r="F39" s="150"/>
      <c r="G39" s="150"/>
      <c r="H39" s="150"/>
      <c r="I39" s="150"/>
    </row>
    <row r="40" spans="1:9" ht="15" customHeight="1">
      <c r="A40" s="154">
        <v>23</v>
      </c>
      <c r="B40" s="152" t="s">
        <v>289</v>
      </c>
      <c r="C40" s="149" t="s">
        <v>290</v>
      </c>
      <c r="D40" s="148">
        <f t="shared" si="0"/>
        <v>4832</v>
      </c>
      <c r="E40" s="150">
        <v>4832</v>
      </c>
      <c r="F40" s="150"/>
      <c r="G40" s="150"/>
      <c r="H40" s="150"/>
      <c r="I40" s="150"/>
    </row>
    <row r="41" spans="1:9" ht="15">
      <c r="A41" s="154">
        <v>24</v>
      </c>
      <c r="B41" s="155" t="s">
        <v>291</v>
      </c>
      <c r="C41" s="149" t="s">
        <v>292</v>
      </c>
      <c r="D41" s="148">
        <f t="shared" si="0"/>
        <v>87897</v>
      </c>
      <c r="E41" s="150">
        <v>87897</v>
      </c>
      <c r="F41" s="150"/>
      <c r="G41" s="150"/>
      <c r="H41" s="150"/>
      <c r="I41" s="150"/>
    </row>
    <row r="42" spans="1:9" ht="15" customHeight="1">
      <c r="A42" s="154">
        <v>25</v>
      </c>
      <c r="B42" s="76" t="s">
        <v>293</v>
      </c>
      <c r="C42" s="147" t="s">
        <v>294</v>
      </c>
      <c r="D42" s="148">
        <f t="shared" si="0"/>
        <v>234605</v>
      </c>
      <c r="E42" s="148">
        <f>E20+E21+E22+E23+E24+E25+E36+E37+E38+E39+E40+E41</f>
        <v>234605</v>
      </c>
      <c r="F42" s="148">
        <f>F20+F21+F22+F23+F24+F25+F36+F37+F38+F39+F40+F41</f>
        <v>0</v>
      </c>
      <c r="G42" s="148">
        <f>G20+G21+G22+G23+G24+G25+G36+G37+G38+G39+G40+G41</f>
        <v>0</v>
      </c>
      <c r="H42" s="148">
        <f>H20+H21+H22+H23+H24+H25+H36+H37+H38+H39+H40+H41</f>
        <v>0</v>
      </c>
      <c r="I42" s="148">
        <f>I20+I21+I22+I23+I24+I25+I36+I37+I38+I39+I40+I41</f>
        <v>0</v>
      </c>
    </row>
    <row r="43" spans="1:9" ht="15">
      <c r="A43" s="154">
        <v>26</v>
      </c>
      <c r="B43" s="156" t="s">
        <v>295</v>
      </c>
      <c r="C43" s="149" t="s">
        <v>296</v>
      </c>
      <c r="D43" s="148">
        <f t="shared" si="0"/>
        <v>8014</v>
      </c>
      <c r="E43" s="150">
        <v>8014</v>
      </c>
      <c r="F43" s="150"/>
      <c r="G43" s="150"/>
      <c r="H43" s="150"/>
      <c r="I43" s="150"/>
    </row>
    <row r="44" spans="1:9" ht="15">
      <c r="A44" s="154">
        <v>27</v>
      </c>
      <c r="B44" s="156" t="s">
        <v>297</v>
      </c>
      <c r="C44" s="149" t="s">
        <v>298</v>
      </c>
      <c r="D44" s="148">
        <f t="shared" si="0"/>
        <v>61886</v>
      </c>
      <c r="E44" s="150">
        <v>61886</v>
      </c>
      <c r="F44" s="150"/>
      <c r="G44" s="150"/>
      <c r="H44" s="150"/>
      <c r="I44" s="150"/>
    </row>
    <row r="45" spans="1:9" ht="15">
      <c r="A45" s="154">
        <v>28</v>
      </c>
      <c r="B45" s="156" t="s">
        <v>299</v>
      </c>
      <c r="C45" s="149" t="s">
        <v>300</v>
      </c>
      <c r="D45" s="148">
        <f t="shared" si="0"/>
        <v>2650</v>
      </c>
      <c r="E45" s="150"/>
      <c r="F45" s="150">
        <v>2385</v>
      </c>
      <c r="G45" s="150">
        <v>100</v>
      </c>
      <c r="H45" s="150">
        <v>157</v>
      </c>
      <c r="I45" s="150">
        <v>8</v>
      </c>
    </row>
    <row r="46" spans="1:9" ht="15">
      <c r="A46" s="154">
        <v>29</v>
      </c>
      <c r="B46" s="156" t="s">
        <v>301</v>
      </c>
      <c r="C46" s="149" t="s">
        <v>302</v>
      </c>
      <c r="D46" s="148">
        <f t="shared" si="0"/>
        <v>7145</v>
      </c>
      <c r="E46" s="150">
        <v>1411</v>
      </c>
      <c r="F46" s="150">
        <v>400</v>
      </c>
      <c r="G46" s="150">
        <v>4417</v>
      </c>
      <c r="H46" s="150">
        <v>236</v>
      </c>
      <c r="I46" s="150">
        <v>681</v>
      </c>
    </row>
    <row r="47" spans="1:9" ht="15">
      <c r="A47" s="154">
        <v>30</v>
      </c>
      <c r="B47" s="66" t="s">
        <v>303</v>
      </c>
      <c r="C47" s="149" t="s">
        <v>304</v>
      </c>
      <c r="D47" s="148">
        <f t="shared" si="0"/>
        <v>0</v>
      </c>
      <c r="E47" s="150"/>
      <c r="F47" s="150"/>
      <c r="G47" s="150"/>
      <c r="H47" s="150"/>
      <c r="I47" s="150"/>
    </row>
    <row r="48" spans="1:9" ht="15">
      <c r="A48" s="154">
        <v>31</v>
      </c>
      <c r="B48" s="66" t="s">
        <v>305</v>
      </c>
      <c r="C48" s="149" t="s">
        <v>306</v>
      </c>
      <c r="D48" s="148">
        <f t="shared" si="0"/>
        <v>0</v>
      </c>
      <c r="E48" s="150"/>
      <c r="F48" s="150"/>
      <c r="G48" s="150"/>
      <c r="H48" s="150"/>
      <c r="I48" s="150"/>
    </row>
    <row r="49" spans="1:9" ht="15">
      <c r="A49" s="154">
        <v>32</v>
      </c>
      <c r="B49" s="66" t="s">
        <v>307</v>
      </c>
      <c r="C49" s="149" t="s">
        <v>308</v>
      </c>
      <c r="D49" s="148">
        <f t="shared" si="0"/>
        <v>21522</v>
      </c>
      <c r="E49" s="150">
        <v>19257</v>
      </c>
      <c r="F49" s="150">
        <v>752</v>
      </c>
      <c r="G49" s="150">
        <v>1220</v>
      </c>
      <c r="H49" s="150">
        <v>107</v>
      </c>
      <c r="I49" s="150">
        <v>186</v>
      </c>
    </row>
    <row r="50" spans="1:9" ht="15">
      <c r="A50" s="154">
        <v>33</v>
      </c>
      <c r="B50" s="72" t="s">
        <v>309</v>
      </c>
      <c r="C50" s="147" t="s">
        <v>310</v>
      </c>
      <c r="D50" s="148">
        <f t="shared" si="0"/>
        <v>101217</v>
      </c>
      <c r="E50" s="148">
        <f>SUM(E43:E49)</f>
        <v>90568</v>
      </c>
      <c r="F50" s="148">
        <f>SUM(F43:F49)</f>
        <v>3537</v>
      </c>
      <c r="G50" s="148">
        <f>SUM(G43:G49)</f>
        <v>5737</v>
      </c>
      <c r="H50" s="148">
        <f>SUM(H43:H49)</f>
        <v>500</v>
      </c>
      <c r="I50" s="148">
        <f>SUM(I43:I49)</f>
        <v>875</v>
      </c>
    </row>
    <row r="51" spans="1:9" ht="15" customHeight="1">
      <c r="A51" s="154">
        <v>34</v>
      </c>
      <c r="B51" s="73" t="s">
        <v>311</v>
      </c>
      <c r="C51" s="149" t="s">
        <v>312</v>
      </c>
      <c r="D51" s="148">
        <f t="shared" si="0"/>
        <v>27072</v>
      </c>
      <c r="E51" s="150">
        <v>27072</v>
      </c>
      <c r="F51" s="150"/>
      <c r="G51" s="150"/>
      <c r="H51" s="150"/>
      <c r="I51" s="150"/>
    </row>
    <row r="52" spans="1:9" ht="15" customHeight="1">
      <c r="A52" s="154">
        <v>35</v>
      </c>
      <c r="B52" s="73" t="s">
        <v>313</v>
      </c>
      <c r="C52" s="149" t="s">
        <v>314</v>
      </c>
      <c r="D52" s="148">
        <f t="shared" si="0"/>
        <v>455</v>
      </c>
      <c r="E52" s="150">
        <v>55</v>
      </c>
      <c r="F52" s="150">
        <v>400</v>
      </c>
      <c r="G52" s="150"/>
      <c r="H52" s="150"/>
      <c r="I52" s="150"/>
    </row>
    <row r="53" spans="1:9" ht="15" customHeight="1">
      <c r="A53" s="154">
        <v>36</v>
      </c>
      <c r="B53" s="73" t="s">
        <v>315</v>
      </c>
      <c r="C53" s="149" t="s">
        <v>316</v>
      </c>
      <c r="D53" s="148">
        <f t="shared" si="0"/>
        <v>260</v>
      </c>
      <c r="E53" s="150"/>
      <c r="F53" s="150">
        <v>200</v>
      </c>
      <c r="G53" s="150">
        <v>60</v>
      </c>
      <c r="H53" s="150"/>
      <c r="I53" s="150"/>
    </row>
    <row r="54" spans="1:9" ht="15" customHeight="1">
      <c r="A54" s="154">
        <v>37</v>
      </c>
      <c r="B54" s="73" t="s">
        <v>317</v>
      </c>
      <c r="C54" s="149" t="s">
        <v>318</v>
      </c>
      <c r="D54" s="148">
        <f t="shared" si="0"/>
        <v>7014</v>
      </c>
      <c r="E54" s="150">
        <v>6836</v>
      </c>
      <c r="F54" s="150">
        <v>162</v>
      </c>
      <c r="G54" s="150">
        <v>16</v>
      </c>
      <c r="H54" s="150"/>
      <c r="I54" s="150"/>
    </row>
    <row r="55" spans="1:9" ht="15" customHeight="1">
      <c r="A55" s="154">
        <v>38</v>
      </c>
      <c r="B55" s="76" t="s">
        <v>319</v>
      </c>
      <c r="C55" s="147" t="s">
        <v>320</v>
      </c>
      <c r="D55" s="148">
        <f t="shared" si="0"/>
        <v>34801</v>
      </c>
      <c r="E55" s="148">
        <f>SUM(E51:E54)</f>
        <v>33963</v>
      </c>
      <c r="F55" s="148">
        <f>SUM(F51:F54)</f>
        <v>762</v>
      </c>
      <c r="G55" s="148">
        <f>SUM(G51:G54)</f>
        <v>76</v>
      </c>
      <c r="H55" s="148">
        <f>SUM(H51:H54)</f>
        <v>0</v>
      </c>
      <c r="I55" s="148">
        <f>SUM(I51:I54)</f>
        <v>0</v>
      </c>
    </row>
    <row r="56" spans="1:9" ht="15" customHeight="1">
      <c r="A56" s="154">
        <v>39</v>
      </c>
      <c r="B56" s="73" t="s">
        <v>321</v>
      </c>
      <c r="C56" s="149" t="s">
        <v>322</v>
      </c>
      <c r="D56" s="148">
        <f t="shared" si="0"/>
        <v>0</v>
      </c>
      <c r="E56" s="150"/>
      <c r="F56" s="150"/>
      <c r="G56" s="150"/>
      <c r="H56" s="150"/>
      <c r="I56" s="150"/>
    </row>
    <row r="57" spans="1:9" ht="15" customHeight="1">
      <c r="A57" s="154">
        <v>40</v>
      </c>
      <c r="B57" s="73" t="s">
        <v>323</v>
      </c>
      <c r="C57" s="149" t="s">
        <v>324</v>
      </c>
      <c r="D57" s="148">
        <f t="shared" si="0"/>
        <v>0</v>
      </c>
      <c r="E57" s="150"/>
      <c r="F57" s="150"/>
      <c r="G57" s="150"/>
      <c r="H57" s="150"/>
      <c r="I57" s="150"/>
    </row>
    <row r="58" spans="1:9" ht="15" customHeight="1">
      <c r="A58" s="154">
        <v>41</v>
      </c>
      <c r="B58" s="73" t="s">
        <v>325</v>
      </c>
      <c r="C58" s="149" t="s">
        <v>326</v>
      </c>
      <c r="D58" s="148">
        <f t="shared" si="0"/>
        <v>0</v>
      </c>
      <c r="E58" s="150"/>
      <c r="F58" s="150"/>
      <c r="G58" s="150"/>
      <c r="H58" s="150"/>
      <c r="I58" s="150"/>
    </row>
    <row r="59" spans="1:9" ht="15" customHeight="1">
      <c r="A59" s="154">
        <v>42</v>
      </c>
      <c r="B59" s="73" t="s">
        <v>327</v>
      </c>
      <c r="C59" s="149" t="s">
        <v>328</v>
      </c>
      <c r="D59" s="148">
        <f t="shared" si="0"/>
        <v>0</v>
      </c>
      <c r="E59" s="150"/>
      <c r="F59" s="150"/>
      <c r="G59" s="150"/>
      <c r="H59" s="150"/>
      <c r="I59" s="150"/>
    </row>
    <row r="60" spans="1:9" ht="15" customHeight="1">
      <c r="A60" s="154">
        <v>43</v>
      </c>
      <c r="B60" s="73" t="s">
        <v>329</v>
      </c>
      <c r="C60" s="149" t="s">
        <v>330</v>
      </c>
      <c r="D60" s="148">
        <f t="shared" si="0"/>
        <v>0</v>
      </c>
      <c r="E60" s="150"/>
      <c r="F60" s="150"/>
      <c r="G60" s="150"/>
      <c r="H60" s="150"/>
      <c r="I60" s="150"/>
    </row>
    <row r="61" spans="1:9" ht="15" customHeight="1">
      <c r="A61" s="154">
        <v>44</v>
      </c>
      <c r="B61" s="73" t="s">
        <v>331</v>
      </c>
      <c r="C61" s="149" t="s">
        <v>332</v>
      </c>
      <c r="D61" s="148">
        <f t="shared" si="0"/>
        <v>0</v>
      </c>
      <c r="E61" s="150"/>
      <c r="F61" s="150"/>
      <c r="G61" s="150"/>
      <c r="H61" s="150"/>
      <c r="I61" s="150"/>
    </row>
    <row r="62" spans="1:9" ht="15" customHeight="1">
      <c r="A62" s="154">
        <v>45</v>
      </c>
      <c r="B62" s="73" t="s">
        <v>333</v>
      </c>
      <c r="C62" s="149" t="s">
        <v>334</v>
      </c>
      <c r="D62" s="148">
        <f t="shared" si="0"/>
        <v>0</v>
      </c>
      <c r="E62" s="150"/>
      <c r="F62" s="150"/>
      <c r="G62" s="150"/>
      <c r="H62" s="150"/>
      <c r="I62" s="150"/>
    </row>
    <row r="63" spans="1:9" ht="15" customHeight="1">
      <c r="A63" s="154">
        <v>46</v>
      </c>
      <c r="B63" s="73" t="s">
        <v>335</v>
      </c>
      <c r="C63" s="149" t="s">
        <v>336</v>
      </c>
      <c r="D63" s="148">
        <f t="shared" si="0"/>
        <v>3064</v>
      </c>
      <c r="E63" s="150">
        <v>3064</v>
      </c>
      <c r="F63" s="150"/>
      <c r="G63" s="150"/>
      <c r="H63" s="150"/>
      <c r="I63" s="150"/>
    </row>
    <row r="64" spans="1:9" ht="15" customHeight="1" thickBot="1">
      <c r="A64" s="154">
        <v>47</v>
      </c>
      <c r="B64" s="157" t="s">
        <v>337</v>
      </c>
      <c r="C64" s="158" t="s">
        <v>338</v>
      </c>
      <c r="D64" s="148">
        <f t="shared" si="0"/>
        <v>3064</v>
      </c>
      <c r="E64" s="159">
        <f>SUM(E56:E63)</f>
        <v>3064</v>
      </c>
      <c r="F64" s="159">
        <f>SUM(F56:F63)</f>
        <v>0</v>
      </c>
      <c r="G64" s="159">
        <f>SUM(G56:G63)</f>
        <v>0</v>
      </c>
      <c r="H64" s="159">
        <f>SUM(H56:H63)</f>
        <v>0</v>
      </c>
      <c r="I64" s="159">
        <f>SUM(I56:I63)</f>
        <v>0</v>
      </c>
    </row>
    <row r="65" spans="1:9" ht="15.75" thickBot="1">
      <c r="A65" s="154">
        <v>48</v>
      </c>
      <c r="B65" s="160" t="s">
        <v>339</v>
      </c>
      <c r="C65" s="161" t="s">
        <v>340</v>
      </c>
      <c r="D65" s="148">
        <f t="shared" si="0"/>
        <v>1117481</v>
      </c>
      <c r="E65" s="162">
        <f>E8+E9+E10+E19+E42+E50+E55+E64</f>
        <v>536553</v>
      </c>
      <c r="F65" s="162">
        <f>F8+F9+F10+F19+F42+F50+F55+F64</f>
        <v>155589</v>
      </c>
      <c r="G65" s="162">
        <f>G8+G9+G10+G19+G42+G50+G55+G64</f>
        <v>254351</v>
      </c>
      <c r="H65" s="162">
        <f>H8+H9+H10+H19+H42+H50+H55+H64</f>
        <v>122104</v>
      </c>
      <c r="I65" s="162">
        <f>I8+I9+I10+I19+I42+I50+I55+I64</f>
        <v>48884</v>
      </c>
    </row>
    <row r="66" spans="1:9" ht="15">
      <c r="A66" s="154">
        <v>49</v>
      </c>
      <c r="B66" s="86" t="s">
        <v>341</v>
      </c>
      <c r="C66" s="87" t="s">
        <v>342</v>
      </c>
      <c r="D66" s="148">
        <f t="shared" si="0"/>
        <v>0</v>
      </c>
      <c r="E66" s="163"/>
      <c r="F66" s="163"/>
      <c r="G66" s="163"/>
      <c r="H66" s="163"/>
      <c r="I66" s="163"/>
    </row>
    <row r="67" spans="1:9" ht="15">
      <c r="A67" s="154">
        <v>50</v>
      </c>
      <c r="B67" s="88" t="s">
        <v>343</v>
      </c>
      <c r="C67" s="89" t="s">
        <v>344</v>
      </c>
      <c r="D67" s="148">
        <f t="shared" si="0"/>
        <v>0</v>
      </c>
      <c r="E67" s="164"/>
      <c r="F67" s="164"/>
      <c r="G67" s="164"/>
      <c r="H67" s="164"/>
      <c r="I67" s="164"/>
    </row>
    <row r="68" spans="1:9" ht="15">
      <c r="A68" s="154">
        <v>51</v>
      </c>
      <c r="B68" s="90" t="s">
        <v>345</v>
      </c>
      <c r="C68" s="87" t="s">
        <v>346</v>
      </c>
      <c r="D68" s="148">
        <f t="shared" si="0"/>
        <v>0</v>
      </c>
      <c r="E68" s="164"/>
      <c r="F68" s="164"/>
      <c r="G68" s="164"/>
      <c r="H68" s="164"/>
      <c r="I68" s="164"/>
    </row>
    <row r="69" spans="1:9" ht="15">
      <c r="A69" s="154">
        <v>52</v>
      </c>
      <c r="B69" s="90" t="s">
        <v>347</v>
      </c>
      <c r="C69" s="89" t="s">
        <v>348</v>
      </c>
      <c r="D69" s="148">
        <f t="shared" si="0"/>
        <v>0</v>
      </c>
      <c r="E69" s="164"/>
      <c r="F69" s="164"/>
      <c r="G69" s="164"/>
      <c r="H69" s="164"/>
      <c r="I69" s="164"/>
    </row>
    <row r="70" spans="1:9" ht="15">
      <c r="A70" s="154">
        <v>53</v>
      </c>
      <c r="B70" s="90" t="s">
        <v>349</v>
      </c>
      <c r="C70" s="87" t="s">
        <v>350</v>
      </c>
      <c r="D70" s="148">
        <f t="shared" si="0"/>
        <v>382962</v>
      </c>
      <c r="E70" s="164">
        <v>382962</v>
      </c>
      <c r="F70" s="164"/>
      <c r="G70" s="164"/>
      <c r="H70" s="164"/>
      <c r="I70" s="164"/>
    </row>
    <row r="71" spans="1:9" ht="15">
      <c r="A71" s="154">
        <v>54</v>
      </c>
      <c r="B71" s="90" t="s">
        <v>351</v>
      </c>
      <c r="C71" s="89" t="s">
        <v>352</v>
      </c>
      <c r="D71" s="148">
        <f t="shared" si="0"/>
        <v>0</v>
      </c>
      <c r="E71" s="164"/>
      <c r="F71" s="164"/>
      <c r="G71" s="164"/>
      <c r="H71" s="164"/>
      <c r="I71" s="164"/>
    </row>
    <row r="72" spans="1:9" ht="15">
      <c r="A72" s="154">
        <v>55</v>
      </c>
      <c r="B72" s="90" t="s">
        <v>353</v>
      </c>
      <c r="C72" s="87" t="s">
        <v>354</v>
      </c>
      <c r="D72" s="148">
        <f t="shared" si="0"/>
        <v>0</v>
      </c>
      <c r="E72" s="164"/>
      <c r="F72" s="164"/>
      <c r="G72" s="164"/>
      <c r="H72" s="164"/>
      <c r="I72" s="164"/>
    </row>
    <row r="73" spans="1:9" ht="15">
      <c r="A73" s="154">
        <v>56</v>
      </c>
      <c r="B73" s="90" t="s">
        <v>355</v>
      </c>
      <c r="C73" s="89" t="s">
        <v>356</v>
      </c>
      <c r="D73" s="148">
        <f t="shared" si="0"/>
        <v>0</v>
      </c>
      <c r="E73" s="164"/>
      <c r="F73" s="164"/>
      <c r="G73" s="164"/>
      <c r="H73" s="164"/>
      <c r="I73" s="164"/>
    </row>
    <row r="74" spans="1:9" ht="15">
      <c r="A74" s="154">
        <v>57</v>
      </c>
      <c r="B74" s="88" t="s">
        <v>357</v>
      </c>
      <c r="C74" s="89" t="s">
        <v>358</v>
      </c>
      <c r="D74" s="148">
        <f>SUM(E74:I74)</f>
        <v>382962</v>
      </c>
      <c r="E74" s="165">
        <f>SUM(E66:E73)</f>
        <v>382962</v>
      </c>
      <c r="F74" s="165">
        <f>SUM(F66:F73)</f>
        <v>0</v>
      </c>
      <c r="G74" s="165">
        <f>SUM(G66:G73)</f>
        <v>0</v>
      </c>
      <c r="H74" s="165">
        <f>SUM(H66:H73)</f>
        <v>0</v>
      </c>
      <c r="I74" s="165">
        <f>SUM(I66:I73)</f>
        <v>0</v>
      </c>
    </row>
    <row r="75" spans="1:9" ht="15">
      <c r="A75" s="154">
        <v>58</v>
      </c>
      <c r="B75" s="88" t="s">
        <v>359</v>
      </c>
      <c r="C75" s="89" t="s">
        <v>360</v>
      </c>
      <c r="D75" s="148">
        <f>SUM(E75:I75)</f>
        <v>0</v>
      </c>
      <c r="E75" s="164"/>
      <c r="F75" s="164"/>
      <c r="G75" s="164"/>
      <c r="H75" s="164"/>
      <c r="I75" s="164"/>
    </row>
    <row r="76" spans="1:9" ht="15.75" thickBot="1">
      <c r="A76" s="154">
        <v>59</v>
      </c>
      <c r="B76" s="166" t="s">
        <v>361</v>
      </c>
      <c r="C76" s="167" t="s">
        <v>362</v>
      </c>
      <c r="D76" s="148">
        <f>SUM(E76:I76)</f>
        <v>382962</v>
      </c>
      <c r="E76" s="168">
        <f>SUM(E74:E75)</f>
        <v>382962</v>
      </c>
      <c r="F76" s="168">
        <f>SUM(F74:F75)</f>
        <v>0</v>
      </c>
      <c r="G76" s="168">
        <f>SUM(G74:G75)</f>
        <v>0</v>
      </c>
      <c r="H76" s="168">
        <f>SUM(H74:H75)</f>
        <v>0</v>
      </c>
      <c r="I76" s="168">
        <f>SUM(I74:I75)</f>
        <v>0</v>
      </c>
    </row>
    <row r="77" spans="1:9" ht="15.75" thickBot="1">
      <c r="A77" s="154">
        <v>60</v>
      </c>
      <c r="B77" s="169" t="s">
        <v>363</v>
      </c>
      <c r="C77" s="170"/>
      <c r="D77" s="148">
        <f>SUM(E77:I77)</f>
        <v>1500443</v>
      </c>
      <c r="E77" s="171">
        <f>E65+E76</f>
        <v>919515</v>
      </c>
      <c r="F77" s="171">
        <f>F65+F76</f>
        <v>155589</v>
      </c>
      <c r="G77" s="171">
        <f>G65+G76</f>
        <v>254351</v>
      </c>
      <c r="H77" s="171">
        <f>H65+H76</f>
        <v>122104</v>
      </c>
      <c r="I77" s="171">
        <f>I65+I76</f>
        <v>48884</v>
      </c>
    </row>
    <row r="79" ht="15">
      <c r="B79" s="172"/>
    </row>
    <row r="81" ht="15">
      <c r="B81" s="172"/>
    </row>
  </sheetData>
  <sheetProtection/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.28125" style="49" customWidth="1"/>
    <col min="2" max="2" width="81.8515625" style="49" customWidth="1"/>
    <col min="3" max="3" width="8.421875" style="49" customWidth="1"/>
    <col min="4" max="4" width="10.7109375" style="49" customWidth="1"/>
    <col min="5" max="5" width="9.8515625" style="49" customWidth="1"/>
    <col min="6" max="6" width="8.8515625" style="49" customWidth="1"/>
    <col min="7" max="7" width="8.7109375" style="49" customWidth="1"/>
    <col min="8" max="9" width="9.57421875" style="49" customWidth="1"/>
    <col min="10" max="11" width="6.7109375" style="49" customWidth="1"/>
    <col min="12" max="15" width="5.7109375" style="49" customWidth="1"/>
    <col min="16" max="16384" width="9.140625" style="49" customWidth="1"/>
  </cols>
  <sheetData>
    <row r="1" spans="2:3" ht="15.75">
      <c r="B1" s="50" t="s">
        <v>0</v>
      </c>
      <c r="C1" s="2" t="s">
        <v>414</v>
      </c>
    </row>
    <row r="2" spans="2:9" ht="18.75">
      <c r="B2" s="51" t="s">
        <v>1</v>
      </c>
      <c r="C2" s="410" t="s">
        <v>673</v>
      </c>
      <c r="D2" s="53"/>
      <c r="E2" s="53"/>
      <c r="F2" s="53"/>
      <c r="G2" s="53"/>
      <c r="H2" s="53"/>
      <c r="I2" s="53"/>
    </row>
    <row r="3" spans="2:3" ht="18.75">
      <c r="B3" s="54" t="s">
        <v>232</v>
      </c>
      <c r="C3" s="7" t="s">
        <v>3</v>
      </c>
    </row>
    <row r="4" spans="2:3" ht="18.75">
      <c r="B4" s="55" t="s">
        <v>231</v>
      </c>
      <c r="C4" s="7"/>
    </row>
    <row r="5" spans="2:16" ht="15">
      <c r="B5" s="173">
        <v>41912</v>
      </c>
      <c r="D5" s="49" t="s">
        <v>233</v>
      </c>
      <c r="E5" s="49" t="s">
        <v>6</v>
      </c>
      <c r="F5" s="49" t="s">
        <v>7</v>
      </c>
      <c r="G5" s="49" t="s">
        <v>8</v>
      </c>
      <c r="H5" s="49" t="s">
        <v>9</v>
      </c>
      <c r="I5" s="49" t="s">
        <v>234</v>
      </c>
      <c r="J5" s="174"/>
      <c r="K5" s="174"/>
      <c r="L5" s="174"/>
      <c r="M5" s="174"/>
      <c r="N5" s="174"/>
      <c r="O5" s="174"/>
      <c r="P5" s="174"/>
    </row>
    <row r="6" spans="1:9" ht="15" customHeight="1">
      <c r="A6" s="57" t="s">
        <v>11</v>
      </c>
      <c r="B6" s="58" t="s">
        <v>12</v>
      </c>
      <c r="C6" s="59" t="s">
        <v>13</v>
      </c>
      <c r="D6" s="60" t="s">
        <v>231</v>
      </c>
      <c r="E6" s="60" t="s">
        <v>231</v>
      </c>
      <c r="F6" s="60" t="s">
        <v>231</v>
      </c>
      <c r="G6" s="60" t="s">
        <v>231</v>
      </c>
      <c r="H6" s="60" t="s">
        <v>231</v>
      </c>
      <c r="I6" s="60" t="s">
        <v>231</v>
      </c>
    </row>
    <row r="7" spans="1:9" ht="15">
      <c r="A7" s="61" t="s">
        <v>15</v>
      </c>
      <c r="B7" s="62" t="s">
        <v>16</v>
      </c>
      <c r="C7" s="62">
        <v>3</v>
      </c>
      <c r="D7" s="63">
        <v>4</v>
      </c>
      <c r="E7" s="62">
        <v>5</v>
      </c>
      <c r="F7" s="63">
        <v>6</v>
      </c>
      <c r="G7" s="62">
        <v>7</v>
      </c>
      <c r="H7" s="63">
        <v>8</v>
      </c>
      <c r="I7" s="63">
        <v>9</v>
      </c>
    </row>
    <row r="8" spans="1:15" ht="15" customHeight="1">
      <c r="A8" s="145">
        <v>1</v>
      </c>
      <c r="B8" s="146" t="s">
        <v>235</v>
      </c>
      <c r="C8" s="147" t="s">
        <v>236</v>
      </c>
      <c r="D8" s="148">
        <f aca="true" t="shared" si="0" ref="D8:D73">SUM(E8:I8)</f>
        <v>206880</v>
      </c>
      <c r="E8" s="148">
        <v>17060</v>
      </c>
      <c r="F8" s="148">
        <v>62467</v>
      </c>
      <c r="G8" s="148">
        <v>75243</v>
      </c>
      <c r="H8" s="148">
        <v>42263</v>
      </c>
      <c r="I8" s="148">
        <v>9847</v>
      </c>
      <c r="J8" s="104"/>
      <c r="K8" s="104"/>
      <c r="L8" s="104"/>
      <c r="M8" s="104"/>
      <c r="N8" s="104"/>
      <c r="O8" s="104"/>
    </row>
    <row r="9" spans="1:15" ht="15" customHeight="1">
      <c r="A9" s="145">
        <v>2</v>
      </c>
      <c r="B9" s="71" t="s">
        <v>237</v>
      </c>
      <c r="C9" s="147" t="s">
        <v>238</v>
      </c>
      <c r="D9" s="148">
        <f t="shared" si="0"/>
        <v>59159</v>
      </c>
      <c r="E9" s="148">
        <v>4704</v>
      </c>
      <c r="F9" s="148">
        <v>17971</v>
      </c>
      <c r="G9" s="148">
        <v>22041</v>
      </c>
      <c r="H9" s="148">
        <v>11664</v>
      </c>
      <c r="I9" s="148">
        <v>2779</v>
      </c>
      <c r="J9" s="104"/>
      <c r="K9" s="104"/>
      <c r="L9" s="104"/>
      <c r="M9" s="104"/>
      <c r="N9" s="104"/>
      <c r="O9" s="104"/>
    </row>
    <row r="10" spans="1:15" ht="15" customHeight="1">
      <c r="A10" s="145">
        <v>3</v>
      </c>
      <c r="B10" s="71" t="s">
        <v>239</v>
      </c>
      <c r="C10" s="147" t="s">
        <v>240</v>
      </c>
      <c r="D10" s="148">
        <f t="shared" si="0"/>
        <v>142918</v>
      </c>
      <c r="E10" s="148">
        <v>34311</v>
      </c>
      <c r="F10" s="148">
        <v>13171</v>
      </c>
      <c r="G10" s="148">
        <v>48213</v>
      </c>
      <c r="H10" s="148">
        <v>26844</v>
      </c>
      <c r="I10" s="148">
        <v>20379</v>
      </c>
      <c r="J10" s="104"/>
      <c r="K10" s="104"/>
      <c r="L10" s="104"/>
      <c r="M10" s="104"/>
      <c r="N10" s="104"/>
      <c r="O10" s="104"/>
    </row>
    <row r="11" spans="1:15" ht="15" customHeight="1">
      <c r="A11" s="145">
        <v>4</v>
      </c>
      <c r="B11" s="73" t="s">
        <v>241</v>
      </c>
      <c r="C11" s="149" t="s">
        <v>242</v>
      </c>
      <c r="D11" s="148">
        <f t="shared" si="0"/>
        <v>0</v>
      </c>
      <c r="E11" s="150"/>
      <c r="F11" s="150"/>
      <c r="G11" s="150"/>
      <c r="H11" s="150"/>
      <c r="I11" s="150"/>
      <c r="J11" s="104"/>
      <c r="K11" s="104"/>
      <c r="L11" s="104"/>
      <c r="M11" s="104"/>
      <c r="N11" s="104"/>
      <c r="O11" s="104"/>
    </row>
    <row r="12" spans="1:15" ht="15" customHeight="1">
      <c r="A12" s="145">
        <v>5</v>
      </c>
      <c r="B12" s="73" t="s">
        <v>243</v>
      </c>
      <c r="C12" s="149" t="s">
        <v>244</v>
      </c>
      <c r="D12" s="148">
        <f t="shared" si="0"/>
        <v>4241</v>
      </c>
      <c r="E12" s="150">
        <v>4241</v>
      </c>
      <c r="F12" s="150"/>
      <c r="G12" s="150"/>
      <c r="H12" s="150"/>
      <c r="I12" s="150"/>
      <c r="J12" s="104"/>
      <c r="K12" s="104"/>
      <c r="L12" s="104"/>
      <c r="M12" s="104"/>
      <c r="N12" s="104"/>
      <c r="O12" s="104"/>
    </row>
    <row r="13" spans="1:15" ht="15" customHeight="1">
      <c r="A13" s="145">
        <v>6</v>
      </c>
      <c r="B13" s="151" t="s">
        <v>245</v>
      </c>
      <c r="C13" s="149" t="s">
        <v>246</v>
      </c>
      <c r="D13" s="148">
        <f t="shared" si="0"/>
        <v>102</v>
      </c>
      <c r="E13" s="150">
        <v>102</v>
      </c>
      <c r="F13" s="150"/>
      <c r="G13" s="150"/>
      <c r="H13" s="150"/>
      <c r="I13" s="150"/>
      <c r="J13" s="104"/>
      <c r="K13" s="104"/>
      <c r="L13" s="104"/>
      <c r="M13" s="104"/>
      <c r="N13" s="104"/>
      <c r="O13" s="104"/>
    </row>
    <row r="14" spans="1:15" ht="15" customHeight="1">
      <c r="A14" s="145">
        <v>7</v>
      </c>
      <c r="B14" s="151" t="s">
        <v>247</v>
      </c>
      <c r="C14" s="149" t="s">
        <v>248</v>
      </c>
      <c r="D14" s="148">
        <f t="shared" si="0"/>
        <v>0</v>
      </c>
      <c r="E14" s="150"/>
      <c r="F14" s="150"/>
      <c r="G14" s="150"/>
      <c r="H14" s="150"/>
      <c r="I14" s="150"/>
      <c r="J14" s="104"/>
      <c r="K14" s="104"/>
      <c r="L14" s="104"/>
      <c r="M14" s="104"/>
      <c r="N14" s="104"/>
      <c r="O14" s="104"/>
    </row>
    <row r="15" spans="1:15" ht="15" customHeight="1">
      <c r="A15" s="145">
        <v>8</v>
      </c>
      <c r="B15" s="151" t="s">
        <v>249</v>
      </c>
      <c r="C15" s="149" t="s">
        <v>250</v>
      </c>
      <c r="D15" s="148">
        <f t="shared" si="0"/>
        <v>38345</v>
      </c>
      <c r="E15" s="150">
        <v>38345</v>
      </c>
      <c r="F15" s="150"/>
      <c r="G15" s="150"/>
      <c r="H15" s="150"/>
      <c r="I15" s="150"/>
      <c r="J15" s="104"/>
      <c r="K15" s="104"/>
      <c r="L15" s="104"/>
      <c r="M15" s="104"/>
      <c r="N15" s="104"/>
      <c r="O15" s="104"/>
    </row>
    <row r="16" spans="1:15" ht="15" customHeight="1">
      <c r="A16" s="145">
        <v>9</v>
      </c>
      <c r="B16" s="73" t="s">
        <v>251</v>
      </c>
      <c r="C16" s="149" t="s">
        <v>252</v>
      </c>
      <c r="D16" s="148">
        <f t="shared" si="0"/>
        <v>12569</v>
      </c>
      <c r="E16" s="150">
        <v>12569</v>
      </c>
      <c r="F16" s="150"/>
      <c r="G16" s="150"/>
      <c r="H16" s="150"/>
      <c r="I16" s="150"/>
      <c r="J16" s="104"/>
      <c r="K16" s="104"/>
      <c r="L16" s="104"/>
      <c r="M16" s="104"/>
      <c r="N16" s="104"/>
      <c r="O16" s="104"/>
    </row>
    <row r="17" spans="1:15" ht="15" customHeight="1">
      <c r="A17" s="145">
        <v>10</v>
      </c>
      <c r="B17" s="73" t="s">
        <v>253</v>
      </c>
      <c r="C17" s="149" t="s">
        <v>254</v>
      </c>
      <c r="D17" s="148">
        <f t="shared" si="0"/>
        <v>0</v>
      </c>
      <c r="E17" s="150"/>
      <c r="F17" s="150"/>
      <c r="G17" s="150"/>
      <c r="H17" s="150"/>
      <c r="I17" s="150"/>
      <c r="J17" s="104"/>
      <c r="K17" s="104"/>
      <c r="L17" s="104"/>
      <c r="M17" s="104"/>
      <c r="N17" s="104"/>
      <c r="O17" s="104"/>
    </row>
    <row r="18" spans="1:15" ht="15" customHeight="1">
      <c r="A18" s="145">
        <v>11</v>
      </c>
      <c r="B18" s="73" t="s">
        <v>255</v>
      </c>
      <c r="C18" s="149" t="s">
        <v>256</v>
      </c>
      <c r="D18" s="148">
        <f t="shared" si="0"/>
        <v>7911</v>
      </c>
      <c r="E18" s="150">
        <v>7911</v>
      </c>
      <c r="F18" s="150"/>
      <c r="G18" s="150"/>
      <c r="H18" s="150"/>
      <c r="I18" s="150"/>
      <c r="J18" s="104"/>
      <c r="K18" s="104"/>
      <c r="L18" s="104"/>
      <c r="M18" s="104"/>
      <c r="N18" s="104"/>
      <c r="O18" s="104"/>
    </row>
    <row r="19" spans="1:15" ht="15" customHeight="1">
      <c r="A19" s="145">
        <v>12</v>
      </c>
      <c r="B19" s="76" t="s">
        <v>257</v>
      </c>
      <c r="C19" s="147" t="s">
        <v>258</v>
      </c>
      <c r="D19" s="148">
        <f t="shared" si="0"/>
        <v>63168</v>
      </c>
      <c r="E19" s="148">
        <f>SUM(E11:E18)</f>
        <v>63168</v>
      </c>
      <c r="F19" s="148">
        <f>SUM(F11:F18)</f>
        <v>0</v>
      </c>
      <c r="G19" s="148">
        <f>SUM(G11:G18)</f>
        <v>0</v>
      </c>
      <c r="H19" s="148">
        <f>SUM(H11:H18)</f>
        <v>0</v>
      </c>
      <c r="I19" s="148">
        <f>SUM(I11:I18)</f>
        <v>0</v>
      </c>
      <c r="J19" s="104"/>
      <c r="K19" s="104"/>
      <c r="L19" s="104"/>
      <c r="M19" s="104"/>
      <c r="N19" s="104"/>
      <c r="O19" s="104"/>
    </row>
    <row r="20" spans="1:15" ht="15" customHeight="1">
      <c r="A20" s="145">
        <v>13</v>
      </c>
      <c r="B20" s="152" t="s">
        <v>259</v>
      </c>
      <c r="C20" s="149" t="s">
        <v>260</v>
      </c>
      <c r="D20" s="148">
        <f t="shared" si="0"/>
        <v>0</v>
      </c>
      <c r="E20" s="150"/>
      <c r="F20" s="150"/>
      <c r="G20" s="150"/>
      <c r="H20" s="150"/>
      <c r="I20" s="150"/>
      <c r="J20" s="104"/>
      <c r="K20" s="104"/>
      <c r="L20" s="104"/>
      <c r="M20" s="104"/>
      <c r="N20" s="104"/>
      <c r="O20" s="104"/>
    </row>
    <row r="21" spans="1:15" ht="15" customHeight="1">
      <c r="A21" s="145">
        <v>14</v>
      </c>
      <c r="B21" s="152" t="s">
        <v>261</v>
      </c>
      <c r="C21" s="149" t="s">
        <v>262</v>
      </c>
      <c r="D21" s="148">
        <f t="shared" si="0"/>
        <v>129</v>
      </c>
      <c r="E21" s="150">
        <v>129</v>
      </c>
      <c r="F21" s="150"/>
      <c r="G21" s="150"/>
      <c r="H21" s="150"/>
      <c r="I21" s="150"/>
      <c r="J21" s="104"/>
      <c r="K21" s="104"/>
      <c r="L21" s="104"/>
      <c r="M21" s="104"/>
      <c r="N21" s="104"/>
      <c r="O21" s="104"/>
    </row>
    <row r="22" spans="1:15" ht="15" customHeight="1">
      <c r="A22" s="145">
        <v>15</v>
      </c>
      <c r="B22" s="152" t="s">
        <v>263</v>
      </c>
      <c r="C22" s="149" t="s">
        <v>264</v>
      </c>
      <c r="D22" s="148">
        <f t="shared" si="0"/>
        <v>0</v>
      </c>
      <c r="E22" s="150"/>
      <c r="F22" s="150"/>
      <c r="G22" s="150"/>
      <c r="H22" s="150"/>
      <c r="I22" s="150"/>
      <c r="J22" s="104"/>
      <c r="K22" s="104"/>
      <c r="L22" s="104"/>
      <c r="M22" s="104"/>
      <c r="N22" s="104"/>
      <c r="O22" s="104"/>
    </row>
    <row r="23" spans="1:15" ht="15" customHeight="1">
      <c r="A23" s="145">
        <v>16</v>
      </c>
      <c r="B23" s="152" t="s">
        <v>265</v>
      </c>
      <c r="C23" s="149" t="s">
        <v>266</v>
      </c>
      <c r="D23" s="148">
        <f t="shared" si="0"/>
        <v>0</v>
      </c>
      <c r="E23" s="150"/>
      <c r="F23" s="150"/>
      <c r="G23" s="150"/>
      <c r="H23" s="150"/>
      <c r="I23" s="150"/>
      <c r="J23" s="104"/>
      <c r="K23" s="104"/>
      <c r="L23" s="104"/>
      <c r="M23" s="104"/>
      <c r="N23" s="104"/>
      <c r="O23" s="104"/>
    </row>
    <row r="24" spans="1:15" ht="15" customHeight="1">
      <c r="A24" s="145">
        <v>17</v>
      </c>
      <c r="B24" s="152" t="s">
        <v>267</v>
      </c>
      <c r="C24" s="149" t="s">
        <v>268</v>
      </c>
      <c r="D24" s="148">
        <f t="shared" si="0"/>
        <v>0</v>
      </c>
      <c r="E24" s="150"/>
      <c r="F24" s="150"/>
      <c r="G24" s="150"/>
      <c r="H24" s="150"/>
      <c r="I24" s="150"/>
      <c r="J24" s="104"/>
      <c r="K24" s="104"/>
      <c r="L24" s="104"/>
      <c r="M24" s="104"/>
      <c r="N24" s="104"/>
      <c r="O24" s="104"/>
    </row>
    <row r="25" spans="1:15" ht="15" customHeight="1">
      <c r="A25" s="145">
        <v>18</v>
      </c>
      <c r="B25" s="152" t="s">
        <v>269</v>
      </c>
      <c r="C25" s="149" t="s">
        <v>270</v>
      </c>
      <c r="D25" s="148">
        <f t="shared" si="0"/>
        <v>88385</v>
      </c>
      <c r="E25" s="153">
        <f>SUM(E26:E35)</f>
        <v>88385</v>
      </c>
      <c r="F25" s="153">
        <f>SUM(F26:F35)</f>
        <v>0</v>
      </c>
      <c r="G25" s="153">
        <f>SUM(G26:G35)</f>
        <v>0</v>
      </c>
      <c r="H25" s="153">
        <f>SUM(H26:H35)</f>
        <v>0</v>
      </c>
      <c r="I25" s="153">
        <f>SUM(I26:I35)</f>
        <v>0</v>
      </c>
      <c r="J25" s="104"/>
      <c r="K25" s="104"/>
      <c r="L25" s="104"/>
      <c r="M25" s="104"/>
      <c r="N25" s="104"/>
      <c r="O25" s="104"/>
    </row>
    <row r="26" spans="1:15" ht="15" customHeight="1">
      <c r="A26" s="154"/>
      <c r="B26" s="69" t="s">
        <v>55</v>
      </c>
      <c r="C26" s="149" t="s">
        <v>271</v>
      </c>
      <c r="D26" s="148">
        <f t="shared" si="0"/>
        <v>0</v>
      </c>
      <c r="E26" s="150"/>
      <c r="F26" s="150"/>
      <c r="G26" s="150"/>
      <c r="H26" s="150"/>
      <c r="I26" s="150"/>
      <c r="J26" s="104"/>
      <c r="K26" s="104"/>
      <c r="L26" s="104"/>
      <c r="M26" s="104"/>
      <c r="N26" s="104"/>
      <c r="O26" s="104"/>
    </row>
    <row r="27" spans="1:15" ht="15" customHeight="1">
      <c r="A27" s="154"/>
      <c r="B27" s="69" t="s">
        <v>412</v>
      </c>
      <c r="C27" s="149"/>
      <c r="D27" s="148">
        <f t="shared" si="0"/>
        <v>1808</v>
      </c>
      <c r="E27" s="150">
        <v>1808</v>
      </c>
      <c r="F27" s="150"/>
      <c r="G27" s="150"/>
      <c r="H27" s="150"/>
      <c r="I27" s="150"/>
      <c r="J27" s="104"/>
      <c r="K27" s="104"/>
      <c r="L27" s="104"/>
      <c r="M27" s="104"/>
      <c r="N27" s="104"/>
      <c r="O27" s="104"/>
    </row>
    <row r="28" spans="1:15" ht="15" customHeight="1">
      <c r="A28" s="154"/>
      <c r="B28" s="69" t="s">
        <v>57</v>
      </c>
      <c r="C28" s="149" t="s">
        <v>272</v>
      </c>
      <c r="D28" s="148">
        <f t="shared" si="0"/>
        <v>0</v>
      </c>
      <c r="E28" s="150"/>
      <c r="F28" s="150"/>
      <c r="G28" s="150"/>
      <c r="H28" s="150"/>
      <c r="I28" s="150"/>
      <c r="J28" s="104"/>
      <c r="K28" s="104"/>
      <c r="L28" s="104"/>
      <c r="M28" s="104"/>
      <c r="N28" s="104"/>
      <c r="O28" s="104"/>
    </row>
    <row r="29" spans="1:15" ht="15" customHeight="1">
      <c r="A29" s="154"/>
      <c r="B29" s="69" t="s">
        <v>59</v>
      </c>
      <c r="C29" s="149" t="s">
        <v>273</v>
      </c>
      <c r="D29" s="148">
        <f t="shared" si="0"/>
        <v>0</v>
      </c>
      <c r="E29" s="150"/>
      <c r="F29" s="150"/>
      <c r="G29" s="150"/>
      <c r="H29" s="150"/>
      <c r="I29" s="150"/>
      <c r="J29" s="104"/>
      <c r="K29" s="104"/>
      <c r="L29" s="104"/>
      <c r="M29" s="104"/>
      <c r="N29" s="104"/>
      <c r="O29" s="104"/>
    </row>
    <row r="30" spans="1:15" ht="15" customHeight="1">
      <c r="A30" s="154"/>
      <c r="B30" s="69" t="s">
        <v>61</v>
      </c>
      <c r="C30" s="149" t="s">
        <v>274</v>
      </c>
      <c r="D30" s="148">
        <f t="shared" si="0"/>
        <v>1266</v>
      </c>
      <c r="E30" s="150">
        <v>1266</v>
      </c>
      <c r="F30" s="150"/>
      <c r="G30" s="150"/>
      <c r="H30" s="150"/>
      <c r="I30" s="150"/>
      <c r="J30" s="104"/>
      <c r="K30" s="104"/>
      <c r="L30" s="104"/>
      <c r="M30" s="104"/>
      <c r="N30" s="104"/>
      <c r="O30" s="104"/>
    </row>
    <row r="31" spans="1:15" ht="15" customHeight="1">
      <c r="A31" s="154"/>
      <c r="B31" s="69" t="s">
        <v>63</v>
      </c>
      <c r="C31" s="149" t="s">
        <v>275</v>
      </c>
      <c r="D31" s="148">
        <f t="shared" si="0"/>
        <v>0</v>
      </c>
      <c r="E31" s="150"/>
      <c r="F31" s="150"/>
      <c r="G31" s="150"/>
      <c r="H31" s="150"/>
      <c r="I31" s="150"/>
      <c r="J31" s="104"/>
      <c r="K31" s="104"/>
      <c r="L31" s="104"/>
      <c r="M31" s="104"/>
      <c r="N31" s="104"/>
      <c r="O31" s="104"/>
    </row>
    <row r="32" spans="1:15" ht="15" customHeight="1">
      <c r="A32" s="154"/>
      <c r="B32" s="69" t="s">
        <v>413</v>
      </c>
      <c r="C32" s="149"/>
      <c r="D32" s="148">
        <f t="shared" si="0"/>
        <v>2817</v>
      </c>
      <c r="E32" s="150">
        <v>2817</v>
      </c>
      <c r="F32" s="150"/>
      <c r="G32" s="150"/>
      <c r="H32" s="150"/>
      <c r="I32" s="150"/>
      <c r="J32" s="104"/>
      <c r="K32" s="104"/>
      <c r="L32" s="104"/>
      <c r="M32" s="104"/>
      <c r="N32" s="104"/>
      <c r="O32" s="104"/>
    </row>
    <row r="33" spans="1:15" ht="15" customHeight="1">
      <c r="A33" s="154"/>
      <c r="B33" s="69" t="s">
        <v>276</v>
      </c>
      <c r="C33" s="149" t="s">
        <v>277</v>
      </c>
      <c r="D33" s="148">
        <f t="shared" si="0"/>
        <v>58461</v>
      </c>
      <c r="E33" s="150">
        <v>58461</v>
      </c>
      <c r="F33" s="150"/>
      <c r="G33" s="150"/>
      <c r="H33" s="150"/>
      <c r="I33" s="150"/>
      <c r="J33" s="104"/>
      <c r="K33" s="104"/>
      <c r="L33" s="104"/>
      <c r="M33" s="104"/>
      <c r="N33" s="104"/>
      <c r="O33" s="104"/>
    </row>
    <row r="34" spans="1:15" ht="15" customHeight="1">
      <c r="A34" s="154"/>
      <c r="B34" s="69" t="s">
        <v>278</v>
      </c>
      <c r="C34" s="149" t="s">
        <v>279</v>
      </c>
      <c r="D34" s="148">
        <f t="shared" si="0"/>
        <v>23583</v>
      </c>
      <c r="E34" s="150">
        <v>23583</v>
      </c>
      <c r="F34" s="150"/>
      <c r="G34" s="150"/>
      <c r="H34" s="150"/>
      <c r="I34" s="150"/>
      <c r="J34" s="104"/>
      <c r="K34" s="104"/>
      <c r="L34" s="104"/>
      <c r="M34" s="104"/>
      <c r="N34" s="104"/>
      <c r="O34" s="104"/>
    </row>
    <row r="35" spans="1:15" ht="15" customHeight="1">
      <c r="A35" s="154"/>
      <c r="B35" s="69" t="s">
        <v>65</v>
      </c>
      <c r="C35" s="149" t="s">
        <v>280</v>
      </c>
      <c r="D35" s="148">
        <f t="shared" si="0"/>
        <v>450</v>
      </c>
      <c r="E35" s="150">
        <v>450</v>
      </c>
      <c r="F35" s="150"/>
      <c r="G35" s="150"/>
      <c r="H35" s="150"/>
      <c r="I35" s="150"/>
      <c r="J35" s="104"/>
      <c r="K35" s="104"/>
      <c r="L35" s="104"/>
      <c r="M35" s="104"/>
      <c r="N35" s="104"/>
      <c r="O35" s="104"/>
    </row>
    <row r="36" spans="1:15" ht="15" customHeight="1">
      <c r="A36" s="154">
        <v>19</v>
      </c>
      <c r="B36" s="152" t="s">
        <v>281</v>
      </c>
      <c r="C36" s="149" t="s">
        <v>282</v>
      </c>
      <c r="D36" s="148">
        <f t="shared" si="0"/>
        <v>0</v>
      </c>
      <c r="E36" s="150"/>
      <c r="F36" s="150"/>
      <c r="G36" s="150"/>
      <c r="H36" s="150"/>
      <c r="I36" s="150"/>
      <c r="J36" s="104"/>
      <c r="K36" s="104"/>
      <c r="L36" s="104"/>
      <c r="M36" s="104"/>
      <c r="N36" s="104"/>
      <c r="O36" s="104"/>
    </row>
    <row r="37" spans="1:15" ht="15" customHeight="1">
      <c r="A37" s="154">
        <v>20</v>
      </c>
      <c r="B37" s="152" t="s">
        <v>283</v>
      </c>
      <c r="C37" s="149" t="s">
        <v>284</v>
      </c>
      <c r="D37" s="148">
        <f t="shared" si="0"/>
        <v>0</v>
      </c>
      <c r="E37" s="150"/>
      <c r="F37" s="150"/>
      <c r="G37" s="150"/>
      <c r="H37" s="150"/>
      <c r="I37" s="150"/>
      <c r="J37" s="104"/>
      <c r="K37" s="104"/>
      <c r="L37" s="104"/>
      <c r="M37" s="104"/>
      <c r="N37" s="104"/>
      <c r="O37" s="104"/>
    </row>
    <row r="38" spans="1:15" ht="15" customHeight="1">
      <c r="A38" s="154">
        <v>21</v>
      </c>
      <c r="B38" s="152" t="s">
        <v>285</v>
      </c>
      <c r="C38" s="149" t="s">
        <v>286</v>
      </c>
      <c r="D38" s="148">
        <f t="shared" si="0"/>
        <v>0</v>
      </c>
      <c r="E38" s="150"/>
      <c r="F38" s="150"/>
      <c r="G38" s="150"/>
      <c r="H38" s="150"/>
      <c r="I38" s="150"/>
      <c r="J38" s="104"/>
      <c r="K38" s="104"/>
      <c r="L38" s="104"/>
      <c r="M38" s="104"/>
      <c r="N38" s="104"/>
      <c r="O38" s="104"/>
    </row>
    <row r="39" spans="1:15" ht="15">
      <c r="A39" s="154">
        <v>22</v>
      </c>
      <c r="B39" s="155" t="s">
        <v>287</v>
      </c>
      <c r="C39" s="149" t="s">
        <v>288</v>
      </c>
      <c r="D39" s="148">
        <f t="shared" si="0"/>
        <v>0</v>
      </c>
      <c r="E39" s="150"/>
      <c r="F39" s="150"/>
      <c r="G39" s="150"/>
      <c r="H39" s="150"/>
      <c r="I39" s="150"/>
      <c r="J39" s="104"/>
      <c r="K39" s="104"/>
      <c r="L39" s="104"/>
      <c r="M39" s="104"/>
      <c r="N39" s="104"/>
      <c r="O39" s="104"/>
    </row>
    <row r="40" spans="1:15" ht="15" customHeight="1">
      <c r="A40" s="154">
        <v>23</v>
      </c>
      <c r="B40" s="152" t="s">
        <v>289</v>
      </c>
      <c r="C40" s="149" t="s">
        <v>290</v>
      </c>
      <c r="D40" s="148">
        <f t="shared" si="0"/>
        <v>4129</v>
      </c>
      <c r="E40" s="150">
        <v>4129</v>
      </c>
      <c r="F40" s="150"/>
      <c r="G40" s="150"/>
      <c r="H40" s="150"/>
      <c r="I40" s="150"/>
      <c r="J40" s="104"/>
      <c r="K40" s="104"/>
      <c r="L40" s="104"/>
      <c r="M40" s="104"/>
      <c r="N40" s="104"/>
      <c r="O40" s="104"/>
    </row>
    <row r="41" spans="1:15" ht="15">
      <c r="A41" s="154">
        <v>24</v>
      </c>
      <c r="B41" s="155" t="s">
        <v>291</v>
      </c>
      <c r="C41" s="149" t="s">
        <v>292</v>
      </c>
      <c r="D41" s="148">
        <f t="shared" si="0"/>
        <v>0</v>
      </c>
      <c r="E41" s="150"/>
      <c r="F41" s="150"/>
      <c r="G41" s="150"/>
      <c r="H41" s="150"/>
      <c r="I41" s="150"/>
      <c r="J41" s="104"/>
      <c r="K41" s="104"/>
      <c r="L41" s="104"/>
      <c r="M41" s="104"/>
      <c r="N41" s="104"/>
      <c r="O41" s="104"/>
    </row>
    <row r="42" spans="1:15" ht="15" customHeight="1">
      <c r="A42" s="154">
        <v>25</v>
      </c>
      <c r="B42" s="76" t="s">
        <v>293</v>
      </c>
      <c r="C42" s="147" t="s">
        <v>294</v>
      </c>
      <c r="D42" s="148">
        <f t="shared" si="0"/>
        <v>92643</v>
      </c>
      <c r="E42" s="148">
        <f>E20+E21+E22+E23+E24+E25+E36+E37+E38+E39+E40+E41</f>
        <v>92643</v>
      </c>
      <c r="F42" s="148">
        <f>F20+F21+F22+F23+F24+F25+F36+F37+F38+F39+F40+F41</f>
        <v>0</v>
      </c>
      <c r="G42" s="148">
        <f>G20+G21+G22+G23+G24+G25+G36+G37+G38+G39+G40+G41</f>
        <v>0</v>
      </c>
      <c r="H42" s="148">
        <f>H20+H21+H22+H23+H24+H25+H36+H37+H38+H39+H40+H41</f>
        <v>0</v>
      </c>
      <c r="I42" s="148">
        <f>I20+I21+I22+I23+I24+I25+I36+I37+I38+I39+I40+I41</f>
        <v>0</v>
      </c>
      <c r="J42" s="104"/>
      <c r="K42" s="104"/>
      <c r="L42" s="104"/>
      <c r="M42" s="104"/>
      <c r="N42" s="104"/>
      <c r="O42" s="104"/>
    </row>
    <row r="43" spans="1:15" ht="15">
      <c r="A43" s="154">
        <v>26</v>
      </c>
      <c r="B43" s="156" t="s">
        <v>295</v>
      </c>
      <c r="C43" s="149" t="s">
        <v>296</v>
      </c>
      <c r="D43" s="148">
        <f t="shared" si="0"/>
        <v>6550</v>
      </c>
      <c r="E43" s="150">
        <v>6550</v>
      </c>
      <c r="F43" s="150"/>
      <c r="G43" s="150"/>
      <c r="H43" s="150"/>
      <c r="I43" s="150"/>
      <c r="J43" s="104"/>
      <c r="K43" s="104"/>
      <c r="L43" s="104"/>
      <c r="M43" s="104"/>
      <c r="N43" s="104"/>
      <c r="O43" s="104"/>
    </row>
    <row r="44" spans="1:15" ht="15">
      <c r="A44" s="154">
        <v>27</v>
      </c>
      <c r="B44" s="156" t="s">
        <v>297</v>
      </c>
      <c r="C44" s="149" t="s">
        <v>298</v>
      </c>
      <c r="D44" s="148">
        <f t="shared" si="0"/>
        <v>33513</v>
      </c>
      <c r="E44" s="150">
        <v>32837</v>
      </c>
      <c r="F44" s="150"/>
      <c r="G44" s="150">
        <v>676</v>
      </c>
      <c r="H44" s="150"/>
      <c r="I44" s="150"/>
      <c r="J44" s="104"/>
      <c r="K44" s="104"/>
      <c r="L44" s="104"/>
      <c r="M44" s="104"/>
      <c r="N44" s="104"/>
      <c r="O44" s="104"/>
    </row>
    <row r="45" spans="1:15" ht="15">
      <c r="A45" s="154">
        <v>28</v>
      </c>
      <c r="B45" s="156" t="s">
        <v>299</v>
      </c>
      <c r="C45" s="149" t="s">
        <v>300</v>
      </c>
      <c r="D45" s="148">
        <f t="shared" si="0"/>
        <v>525</v>
      </c>
      <c r="E45" s="150"/>
      <c r="F45" s="150">
        <v>525</v>
      </c>
      <c r="G45" s="150"/>
      <c r="H45" s="150"/>
      <c r="I45" s="150"/>
      <c r="J45" s="104"/>
      <c r="K45" s="104"/>
      <c r="L45" s="104"/>
      <c r="M45" s="104"/>
      <c r="N45" s="104"/>
      <c r="O45" s="104"/>
    </row>
    <row r="46" spans="1:15" ht="15">
      <c r="A46" s="154">
        <v>29</v>
      </c>
      <c r="B46" s="156" t="s">
        <v>301</v>
      </c>
      <c r="C46" s="149" t="s">
        <v>302</v>
      </c>
      <c r="D46" s="148">
        <f t="shared" si="0"/>
        <v>4491</v>
      </c>
      <c r="E46" s="150">
        <v>1288</v>
      </c>
      <c r="F46" s="150">
        <v>250</v>
      </c>
      <c r="G46" s="150">
        <v>2698</v>
      </c>
      <c r="H46" s="150">
        <v>60</v>
      </c>
      <c r="I46" s="150">
        <v>195</v>
      </c>
      <c r="J46" s="104"/>
      <c r="K46" s="104"/>
      <c r="L46" s="104"/>
      <c r="M46" s="104"/>
      <c r="N46" s="104"/>
      <c r="O46" s="104"/>
    </row>
    <row r="47" spans="1:15" ht="15">
      <c r="A47" s="154">
        <v>30</v>
      </c>
      <c r="B47" s="66" t="s">
        <v>303</v>
      </c>
      <c r="C47" s="149" t="s">
        <v>304</v>
      </c>
      <c r="D47" s="148">
        <f t="shared" si="0"/>
        <v>0</v>
      </c>
      <c r="E47" s="150"/>
      <c r="F47" s="150"/>
      <c r="G47" s="150"/>
      <c r="H47" s="150"/>
      <c r="I47" s="150"/>
      <c r="J47" s="104"/>
      <c r="K47" s="104"/>
      <c r="L47" s="104"/>
      <c r="M47" s="104"/>
      <c r="N47" s="104"/>
      <c r="O47" s="104"/>
    </row>
    <row r="48" spans="1:15" ht="15">
      <c r="A48" s="154">
        <v>31</v>
      </c>
      <c r="B48" s="66" t="s">
        <v>305</v>
      </c>
      <c r="C48" s="149" t="s">
        <v>306</v>
      </c>
      <c r="D48" s="148">
        <f t="shared" si="0"/>
        <v>0</v>
      </c>
      <c r="E48" s="150"/>
      <c r="F48" s="150"/>
      <c r="G48" s="150"/>
      <c r="H48" s="150"/>
      <c r="I48" s="150"/>
      <c r="J48" s="104"/>
      <c r="K48" s="104"/>
      <c r="L48" s="104"/>
      <c r="M48" s="104"/>
      <c r="N48" s="104"/>
      <c r="O48" s="104"/>
    </row>
    <row r="49" spans="1:15" ht="15">
      <c r="A49" s="154">
        <v>32</v>
      </c>
      <c r="B49" s="66" t="s">
        <v>307</v>
      </c>
      <c r="C49" s="149" t="s">
        <v>308</v>
      </c>
      <c r="D49" s="148">
        <f t="shared" si="0"/>
        <v>12162</v>
      </c>
      <c r="E49" s="150">
        <v>10977</v>
      </c>
      <c r="F49" s="150">
        <v>205</v>
      </c>
      <c r="G49" s="150">
        <v>911</v>
      </c>
      <c r="H49" s="150">
        <v>16</v>
      </c>
      <c r="I49" s="150">
        <v>53</v>
      </c>
      <c r="J49" s="104"/>
      <c r="K49" s="104"/>
      <c r="L49" s="104"/>
      <c r="M49" s="104"/>
      <c r="N49" s="104"/>
      <c r="O49" s="104"/>
    </row>
    <row r="50" spans="1:15" ht="15">
      <c r="A50" s="154">
        <v>33</v>
      </c>
      <c r="B50" s="72" t="s">
        <v>309</v>
      </c>
      <c r="C50" s="147" t="s">
        <v>310</v>
      </c>
      <c r="D50" s="148">
        <f t="shared" si="0"/>
        <v>57241</v>
      </c>
      <c r="E50" s="148">
        <f>SUM(E43:E49)</f>
        <v>51652</v>
      </c>
      <c r="F50" s="148">
        <f>SUM(F43:F49)</f>
        <v>980</v>
      </c>
      <c r="G50" s="148">
        <f>SUM(G43:G49)</f>
        <v>4285</v>
      </c>
      <c r="H50" s="148">
        <f>SUM(H43:H49)</f>
        <v>76</v>
      </c>
      <c r="I50" s="148">
        <f>SUM(I43:I49)</f>
        <v>248</v>
      </c>
      <c r="J50" s="104"/>
      <c r="K50" s="104"/>
      <c r="L50" s="104"/>
      <c r="M50" s="104"/>
      <c r="N50" s="104"/>
      <c r="O50" s="104"/>
    </row>
    <row r="51" spans="1:15" ht="15" customHeight="1">
      <c r="A51" s="154">
        <v>34</v>
      </c>
      <c r="B51" s="73" t="s">
        <v>311</v>
      </c>
      <c r="C51" s="149" t="s">
        <v>312</v>
      </c>
      <c r="D51" s="148">
        <f t="shared" si="0"/>
        <v>18372</v>
      </c>
      <c r="E51" s="150">
        <v>18372</v>
      </c>
      <c r="F51" s="150"/>
      <c r="G51" s="150"/>
      <c r="H51" s="150"/>
      <c r="I51" s="150"/>
      <c r="J51" s="104"/>
      <c r="K51" s="104"/>
      <c r="L51" s="104"/>
      <c r="M51" s="104"/>
      <c r="N51" s="104"/>
      <c r="O51" s="104"/>
    </row>
    <row r="52" spans="1:15" ht="15" customHeight="1">
      <c r="A52" s="154">
        <v>35</v>
      </c>
      <c r="B52" s="73" t="s">
        <v>313</v>
      </c>
      <c r="C52" s="149" t="s">
        <v>314</v>
      </c>
      <c r="D52" s="148">
        <f t="shared" si="0"/>
        <v>9</v>
      </c>
      <c r="E52" s="150"/>
      <c r="F52" s="150">
        <v>9</v>
      </c>
      <c r="G52" s="150"/>
      <c r="H52" s="150"/>
      <c r="I52" s="150"/>
      <c r="J52" s="104"/>
      <c r="K52" s="104"/>
      <c r="L52" s="104"/>
      <c r="M52" s="104"/>
      <c r="N52" s="104"/>
      <c r="O52" s="104"/>
    </row>
    <row r="53" spans="1:15" ht="15" customHeight="1">
      <c r="A53" s="154">
        <v>36</v>
      </c>
      <c r="B53" s="73" t="s">
        <v>315</v>
      </c>
      <c r="C53" s="149" t="s">
        <v>316</v>
      </c>
      <c r="D53" s="148">
        <f t="shared" si="0"/>
        <v>55</v>
      </c>
      <c r="E53" s="150">
        <v>55</v>
      </c>
      <c r="F53" s="150"/>
      <c r="G53" s="150"/>
      <c r="H53" s="150"/>
      <c r="I53" s="150"/>
      <c r="J53" s="104"/>
      <c r="K53" s="104"/>
      <c r="L53" s="104"/>
      <c r="M53" s="104"/>
      <c r="N53" s="104"/>
      <c r="O53" s="104"/>
    </row>
    <row r="54" spans="1:15" ht="15" customHeight="1">
      <c r="A54" s="154">
        <v>37</v>
      </c>
      <c r="B54" s="73" t="s">
        <v>317</v>
      </c>
      <c r="C54" s="149" t="s">
        <v>318</v>
      </c>
      <c r="D54" s="148">
        <f t="shared" si="0"/>
        <v>3757</v>
      </c>
      <c r="E54" s="150">
        <v>3754</v>
      </c>
      <c r="F54" s="150">
        <v>3</v>
      </c>
      <c r="G54" s="150"/>
      <c r="H54" s="150"/>
      <c r="I54" s="150"/>
      <c r="J54" s="104"/>
      <c r="K54" s="104"/>
      <c r="L54" s="104"/>
      <c r="M54" s="104"/>
      <c r="N54" s="104"/>
      <c r="O54" s="104"/>
    </row>
    <row r="55" spans="1:15" ht="15" customHeight="1">
      <c r="A55" s="154">
        <v>38</v>
      </c>
      <c r="B55" s="76" t="s">
        <v>319</v>
      </c>
      <c r="C55" s="147" t="s">
        <v>320</v>
      </c>
      <c r="D55" s="148">
        <f t="shared" si="0"/>
        <v>22193</v>
      </c>
      <c r="E55" s="148">
        <f>SUM(E51:E54)</f>
        <v>22181</v>
      </c>
      <c r="F55" s="148">
        <f>SUM(F51:F54)</f>
        <v>12</v>
      </c>
      <c r="G55" s="148">
        <f>SUM(G51:G54)</f>
        <v>0</v>
      </c>
      <c r="H55" s="148">
        <f>SUM(H51:H54)</f>
        <v>0</v>
      </c>
      <c r="I55" s="148">
        <f>SUM(I51:I54)</f>
        <v>0</v>
      </c>
      <c r="J55" s="104"/>
      <c r="K55" s="104"/>
      <c r="L55" s="104"/>
      <c r="M55" s="104"/>
      <c r="N55" s="104"/>
      <c r="O55" s="104"/>
    </row>
    <row r="56" spans="1:15" ht="15" customHeight="1">
      <c r="A56" s="154">
        <v>39</v>
      </c>
      <c r="B56" s="73" t="s">
        <v>321</v>
      </c>
      <c r="C56" s="149" t="s">
        <v>322</v>
      </c>
      <c r="D56" s="148">
        <f t="shared" si="0"/>
        <v>0</v>
      </c>
      <c r="E56" s="150"/>
      <c r="F56" s="150"/>
      <c r="G56" s="150"/>
      <c r="H56" s="150"/>
      <c r="I56" s="150"/>
      <c r="J56" s="104"/>
      <c r="K56" s="104"/>
      <c r="L56" s="104"/>
      <c r="M56" s="104"/>
      <c r="N56" s="104"/>
      <c r="O56" s="104"/>
    </row>
    <row r="57" spans="1:15" ht="15" customHeight="1">
      <c r="A57" s="154">
        <v>40</v>
      </c>
      <c r="B57" s="73" t="s">
        <v>323</v>
      </c>
      <c r="C57" s="149" t="s">
        <v>324</v>
      </c>
      <c r="D57" s="148">
        <f t="shared" si="0"/>
        <v>0</v>
      </c>
      <c r="E57" s="150"/>
      <c r="F57" s="150"/>
      <c r="G57" s="150"/>
      <c r="H57" s="150"/>
      <c r="I57" s="150"/>
      <c r="J57" s="104"/>
      <c r="K57" s="104"/>
      <c r="L57" s="104"/>
      <c r="M57" s="104"/>
      <c r="N57" s="104"/>
      <c r="O57" s="104"/>
    </row>
    <row r="58" spans="1:15" ht="15" customHeight="1">
      <c r="A58" s="154">
        <v>41</v>
      </c>
      <c r="B58" s="73" t="s">
        <v>325</v>
      </c>
      <c r="C58" s="149" t="s">
        <v>326</v>
      </c>
      <c r="D58" s="148">
        <f t="shared" si="0"/>
        <v>0</v>
      </c>
      <c r="E58" s="150"/>
      <c r="F58" s="150"/>
      <c r="G58" s="150"/>
      <c r="H58" s="150"/>
      <c r="I58" s="150"/>
      <c r="J58" s="104"/>
      <c r="K58" s="104"/>
      <c r="L58" s="104"/>
      <c r="M58" s="104"/>
      <c r="N58" s="104"/>
      <c r="O58" s="104"/>
    </row>
    <row r="59" spans="1:15" ht="15" customHeight="1">
      <c r="A59" s="154">
        <v>42</v>
      </c>
      <c r="B59" s="73" t="s">
        <v>327</v>
      </c>
      <c r="C59" s="149" t="s">
        <v>328</v>
      </c>
      <c r="D59" s="148">
        <f t="shared" si="0"/>
        <v>0</v>
      </c>
      <c r="E59" s="150"/>
      <c r="F59" s="150"/>
      <c r="G59" s="150"/>
      <c r="H59" s="150"/>
      <c r="I59" s="150"/>
      <c r="J59" s="104"/>
      <c r="K59" s="104"/>
      <c r="L59" s="104"/>
      <c r="M59" s="104"/>
      <c r="N59" s="104"/>
      <c r="O59" s="104"/>
    </row>
    <row r="60" spans="1:15" ht="15" customHeight="1">
      <c r="A60" s="154">
        <v>43</v>
      </c>
      <c r="B60" s="73" t="s">
        <v>329</v>
      </c>
      <c r="C60" s="149" t="s">
        <v>330</v>
      </c>
      <c r="D60" s="148">
        <f t="shared" si="0"/>
        <v>0</v>
      </c>
      <c r="E60" s="150"/>
      <c r="F60" s="150"/>
      <c r="G60" s="150"/>
      <c r="H60" s="150"/>
      <c r="I60" s="150"/>
      <c r="J60" s="104"/>
      <c r="K60" s="104"/>
      <c r="L60" s="104"/>
      <c r="M60" s="104"/>
      <c r="N60" s="104"/>
      <c r="O60" s="104"/>
    </row>
    <row r="61" spans="1:15" ht="15" customHeight="1">
      <c r="A61" s="154">
        <v>44</v>
      </c>
      <c r="B61" s="73" t="s">
        <v>331</v>
      </c>
      <c r="C61" s="149" t="s">
        <v>332</v>
      </c>
      <c r="D61" s="148">
        <f t="shared" si="0"/>
        <v>0</v>
      </c>
      <c r="E61" s="150"/>
      <c r="F61" s="150"/>
      <c r="G61" s="150"/>
      <c r="H61" s="150"/>
      <c r="I61" s="150"/>
      <c r="J61" s="104"/>
      <c r="K61" s="104"/>
      <c r="L61" s="104"/>
      <c r="M61" s="104"/>
      <c r="N61" s="104"/>
      <c r="O61" s="104"/>
    </row>
    <row r="62" spans="1:15" ht="15" customHeight="1">
      <c r="A62" s="154">
        <v>45</v>
      </c>
      <c r="B62" s="73" t="s">
        <v>333</v>
      </c>
      <c r="C62" s="149" t="s">
        <v>334</v>
      </c>
      <c r="D62" s="148">
        <f t="shared" si="0"/>
        <v>0</v>
      </c>
      <c r="E62" s="150"/>
      <c r="F62" s="150"/>
      <c r="G62" s="150"/>
      <c r="H62" s="150"/>
      <c r="I62" s="150"/>
      <c r="J62" s="104"/>
      <c r="K62" s="104"/>
      <c r="L62" s="104"/>
      <c r="M62" s="104"/>
      <c r="N62" s="104"/>
      <c r="O62" s="104"/>
    </row>
    <row r="63" spans="1:15" ht="15" customHeight="1">
      <c r="A63" s="154">
        <v>46</v>
      </c>
      <c r="B63" s="73" t="s">
        <v>335</v>
      </c>
      <c r="C63" s="149" t="s">
        <v>336</v>
      </c>
      <c r="D63" s="148">
        <f t="shared" si="0"/>
        <v>3003</v>
      </c>
      <c r="E63" s="150">
        <v>3003</v>
      </c>
      <c r="F63" s="150"/>
      <c r="G63" s="150"/>
      <c r="H63" s="150"/>
      <c r="I63" s="150"/>
      <c r="J63" s="104"/>
      <c r="K63" s="104"/>
      <c r="L63" s="104"/>
      <c r="M63" s="104"/>
      <c r="N63" s="104"/>
      <c r="O63" s="104"/>
    </row>
    <row r="64" spans="1:15" ht="15" customHeight="1" thickBot="1">
      <c r="A64" s="154">
        <v>47</v>
      </c>
      <c r="B64" s="157" t="s">
        <v>337</v>
      </c>
      <c r="C64" s="158" t="s">
        <v>338</v>
      </c>
      <c r="D64" s="148">
        <f t="shared" si="0"/>
        <v>3003</v>
      </c>
      <c r="E64" s="159">
        <f>SUM(E56:E63)</f>
        <v>3003</v>
      </c>
      <c r="F64" s="159">
        <f>SUM(F56:F63)</f>
        <v>0</v>
      </c>
      <c r="G64" s="159">
        <f>SUM(G56:G63)</f>
        <v>0</v>
      </c>
      <c r="H64" s="159">
        <f>SUM(H56:H63)</f>
        <v>0</v>
      </c>
      <c r="I64" s="159">
        <f>SUM(I56:I63)</f>
        <v>0</v>
      </c>
      <c r="J64" s="104"/>
      <c r="K64" s="104"/>
      <c r="L64" s="104"/>
      <c r="M64" s="104"/>
      <c r="N64" s="104"/>
      <c r="O64" s="104"/>
    </row>
    <row r="65" spans="1:15" ht="15.75" thickBot="1">
      <c r="A65" s="154">
        <v>48</v>
      </c>
      <c r="B65" s="160" t="s">
        <v>339</v>
      </c>
      <c r="C65" s="161" t="s">
        <v>340</v>
      </c>
      <c r="D65" s="148">
        <f t="shared" si="0"/>
        <v>647205</v>
      </c>
      <c r="E65" s="162">
        <f>E8+E9+E10+E19+E42+E50+E55+E64</f>
        <v>288722</v>
      </c>
      <c r="F65" s="162">
        <f>F8+F9+F10+F19+F42+F50+F55+F64</f>
        <v>94601</v>
      </c>
      <c r="G65" s="162">
        <f>G8+G9+G10+G19+G42+G50+G55+G64</f>
        <v>149782</v>
      </c>
      <c r="H65" s="162">
        <f>H8+H9+H10+H19+H42+H50+H55+H64</f>
        <v>80847</v>
      </c>
      <c r="I65" s="162">
        <f>I8+I9+I10+I19+I42+I50+I55+I64</f>
        <v>33253</v>
      </c>
      <c r="J65" s="104"/>
      <c r="K65" s="104"/>
      <c r="L65" s="104"/>
      <c r="M65" s="104"/>
      <c r="N65" s="104"/>
      <c r="O65" s="104"/>
    </row>
    <row r="66" spans="1:15" ht="15">
      <c r="A66" s="154">
        <v>49</v>
      </c>
      <c r="B66" s="86" t="s">
        <v>341</v>
      </c>
      <c r="C66" s="87" t="s">
        <v>342</v>
      </c>
      <c r="D66" s="148">
        <f t="shared" si="0"/>
        <v>0</v>
      </c>
      <c r="E66" s="163"/>
      <c r="F66" s="163"/>
      <c r="G66" s="163"/>
      <c r="H66" s="163"/>
      <c r="I66" s="163"/>
      <c r="J66" s="104"/>
      <c r="K66" s="104"/>
      <c r="L66" s="104"/>
      <c r="M66" s="104"/>
      <c r="N66" s="104"/>
      <c r="O66" s="104"/>
    </row>
    <row r="67" spans="1:15" ht="15">
      <c r="A67" s="154">
        <v>50</v>
      </c>
      <c r="B67" s="88" t="s">
        <v>343</v>
      </c>
      <c r="C67" s="89" t="s">
        <v>344</v>
      </c>
      <c r="D67" s="148">
        <f t="shared" si="0"/>
        <v>0</v>
      </c>
      <c r="E67" s="164"/>
      <c r="F67" s="164"/>
      <c r="G67" s="164"/>
      <c r="H67" s="164"/>
      <c r="I67" s="164"/>
      <c r="J67" s="104"/>
      <c r="K67" s="104"/>
      <c r="L67" s="104"/>
      <c r="M67" s="104"/>
      <c r="N67" s="104"/>
      <c r="O67" s="104"/>
    </row>
    <row r="68" spans="1:15" ht="15">
      <c r="A68" s="154">
        <v>51</v>
      </c>
      <c r="B68" s="90" t="s">
        <v>345</v>
      </c>
      <c r="C68" s="87" t="s">
        <v>346</v>
      </c>
      <c r="D68" s="148">
        <f t="shared" si="0"/>
        <v>0</v>
      </c>
      <c r="E68" s="164"/>
      <c r="F68" s="164"/>
      <c r="G68" s="164"/>
      <c r="H68" s="164"/>
      <c r="I68" s="164"/>
      <c r="J68" s="104"/>
      <c r="K68" s="104"/>
      <c r="L68" s="104"/>
      <c r="M68" s="104"/>
      <c r="N68" s="104"/>
      <c r="O68" s="104"/>
    </row>
    <row r="69" spans="1:15" ht="15">
      <c r="A69" s="154">
        <v>52</v>
      </c>
      <c r="B69" s="90" t="s">
        <v>347</v>
      </c>
      <c r="C69" s="89" t="s">
        <v>348</v>
      </c>
      <c r="D69" s="148">
        <f t="shared" si="0"/>
        <v>0</v>
      </c>
      <c r="E69" s="164"/>
      <c r="F69" s="164"/>
      <c r="G69" s="164"/>
      <c r="H69" s="164"/>
      <c r="I69" s="164"/>
      <c r="J69" s="104"/>
      <c r="K69" s="104"/>
      <c r="L69" s="104"/>
      <c r="M69" s="104"/>
      <c r="N69" s="104"/>
      <c r="O69" s="104"/>
    </row>
    <row r="70" spans="1:15" ht="15">
      <c r="A70" s="154">
        <v>53</v>
      </c>
      <c r="B70" s="90" t="s">
        <v>349</v>
      </c>
      <c r="C70" s="87" t="s">
        <v>350</v>
      </c>
      <c r="D70" s="148">
        <f t="shared" si="0"/>
        <v>273449</v>
      </c>
      <c r="E70" s="164">
        <v>273449</v>
      </c>
      <c r="F70" s="164"/>
      <c r="G70" s="164"/>
      <c r="H70" s="164"/>
      <c r="I70" s="164"/>
      <c r="J70" s="104"/>
      <c r="K70" s="104"/>
      <c r="L70" s="104"/>
      <c r="M70" s="104"/>
      <c r="N70" s="104"/>
      <c r="O70" s="104"/>
    </row>
    <row r="71" spans="1:15" ht="15">
      <c r="A71" s="154">
        <v>54</v>
      </c>
      <c r="B71" s="90" t="s">
        <v>351</v>
      </c>
      <c r="C71" s="89" t="s">
        <v>352</v>
      </c>
      <c r="D71" s="148">
        <f t="shared" si="0"/>
        <v>0</v>
      </c>
      <c r="E71" s="164"/>
      <c r="F71" s="164"/>
      <c r="G71" s="164"/>
      <c r="H71" s="164"/>
      <c r="I71" s="164"/>
      <c r="J71" s="104"/>
      <c r="K71" s="104"/>
      <c r="L71" s="104"/>
      <c r="M71" s="104"/>
      <c r="N71" s="104"/>
      <c r="O71" s="104"/>
    </row>
    <row r="72" spans="1:15" ht="15">
      <c r="A72" s="154">
        <v>55</v>
      </c>
      <c r="B72" s="90" t="s">
        <v>353</v>
      </c>
      <c r="C72" s="87" t="s">
        <v>354</v>
      </c>
      <c r="D72" s="148">
        <f t="shared" si="0"/>
        <v>0</v>
      </c>
      <c r="E72" s="164"/>
      <c r="F72" s="164"/>
      <c r="G72" s="164"/>
      <c r="H72" s="164"/>
      <c r="I72" s="164"/>
      <c r="J72" s="104"/>
      <c r="K72" s="104"/>
      <c r="L72" s="104"/>
      <c r="M72" s="104"/>
      <c r="N72" s="104"/>
      <c r="O72" s="104"/>
    </row>
    <row r="73" spans="1:15" ht="15">
      <c r="A73" s="154">
        <v>56</v>
      </c>
      <c r="B73" s="90" t="s">
        <v>355</v>
      </c>
      <c r="C73" s="89" t="s">
        <v>356</v>
      </c>
      <c r="D73" s="148">
        <f t="shared" si="0"/>
        <v>0</v>
      </c>
      <c r="E73" s="164"/>
      <c r="F73" s="164"/>
      <c r="G73" s="164"/>
      <c r="H73" s="164"/>
      <c r="I73" s="164"/>
      <c r="J73" s="104"/>
      <c r="K73" s="104"/>
      <c r="L73" s="104"/>
      <c r="M73" s="104"/>
      <c r="N73" s="104"/>
      <c r="O73" s="104"/>
    </row>
    <row r="74" spans="1:15" ht="15">
      <c r="A74" s="154">
        <v>57</v>
      </c>
      <c r="B74" s="88" t="s">
        <v>357</v>
      </c>
      <c r="C74" s="89" t="s">
        <v>358</v>
      </c>
      <c r="D74" s="148">
        <f>SUM(E74:I74)</f>
        <v>273449</v>
      </c>
      <c r="E74" s="165">
        <f>SUM(E66:E73)</f>
        <v>273449</v>
      </c>
      <c r="F74" s="165">
        <f>SUM(F66:F73)</f>
        <v>0</v>
      </c>
      <c r="G74" s="165">
        <f>SUM(G66:G73)</f>
        <v>0</v>
      </c>
      <c r="H74" s="165">
        <f>SUM(H66:H73)</f>
        <v>0</v>
      </c>
      <c r="I74" s="165">
        <f>SUM(I66:I73)</f>
        <v>0</v>
      </c>
      <c r="J74" s="104"/>
      <c r="K74" s="104"/>
      <c r="L74" s="104"/>
      <c r="M74" s="104"/>
      <c r="N74" s="104"/>
      <c r="O74" s="104"/>
    </row>
    <row r="75" spans="1:15" ht="15">
      <c r="A75" s="154">
        <v>58</v>
      </c>
      <c r="B75" s="88" t="s">
        <v>359</v>
      </c>
      <c r="C75" s="89" t="s">
        <v>360</v>
      </c>
      <c r="D75" s="148">
        <f>SUM(E75:I75)</f>
        <v>0</v>
      </c>
      <c r="E75" s="164"/>
      <c r="F75" s="164"/>
      <c r="G75" s="164"/>
      <c r="H75" s="164"/>
      <c r="I75" s="164"/>
      <c r="J75" s="104"/>
      <c r="K75" s="104"/>
      <c r="L75" s="104"/>
      <c r="M75" s="104"/>
      <c r="N75" s="104"/>
      <c r="O75" s="104"/>
    </row>
    <row r="76" spans="1:15" ht="15.75" thickBot="1">
      <c r="A76" s="154">
        <v>59</v>
      </c>
      <c r="B76" s="166" t="s">
        <v>361</v>
      </c>
      <c r="C76" s="167" t="s">
        <v>362</v>
      </c>
      <c r="D76" s="148">
        <f>SUM(E76:I76)</f>
        <v>273449</v>
      </c>
      <c r="E76" s="168">
        <f>SUM(E74:E75)</f>
        <v>273449</v>
      </c>
      <c r="F76" s="168">
        <f>SUM(F74:F75)</f>
        <v>0</v>
      </c>
      <c r="G76" s="168">
        <f>SUM(G74:G75)</f>
        <v>0</v>
      </c>
      <c r="H76" s="168">
        <f>SUM(H74:H75)</f>
        <v>0</v>
      </c>
      <c r="I76" s="168">
        <f>SUM(I74:I75)</f>
        <v>0</v>
      </c>
      <c r="J76" s="104"/>
      <c r="K76" s="104"/>
      <c r="L76" s="104"/>
      <c r="M76" s="104"/>
      <c r="N76" s="104"/>
      <c r="O76" s="104"/>
    </row>
    <row r="77" spans="1:15" ht="15.75" thickBot="1">
      <c r="A77" s="154">
        <v>60</v>
      </c>
      <c r="B77" s="169" t="s">
        <v>363</v>
      </c>
      <c r="C77" s="170"/>
      <c r="D77" s="148">
        <f>SUM(E77:I77)</f>
        <v>920654</v>
      </c>
      <c r="E77" s="171">
        <f>E65+E76</f>
        <v>562171</v>
      </c>
      <c r="F77" s="171">
        <f>F65+F76</f>
        <v>94601</v>
      </c>
      <c r="G77" s="171">
        <f>G65+G76</f>
        <v>149782</v>
      </c>
      <c r="H77" s="171">
        <f>H65+H76</f>
        <v>80847</v>
      </c>
      <c r="I77" s="171">
        <f>I65+I76</f>
        <v>33253</v>
      </c>
      <c r="J77" s="104"/>
      <c r="K77" s="104"/>
      <c r="L77" s="104"/>
      <c r="M77" s="104"/>
      <c r="N77" s="104"/>
      <c r="O77" s="104"/>
    </row>
    <row r="78" spans="5:10" ht="15">
      <c r="E78" s="104"/>
      <c r="F78" s="104"/>
      <c r="G78" s="104"/>
      <c r="H78" s="104"/>
      <c r="I78" s="104"/>
      <c r="J78" s="104"/>
    </row>
    <row r="79" ht="15">
      <c r="B79" s="172"/>
    </row>
    <row r="81" ht="15">
      <c r="B81" s="172"/>
    </row>
  </sheetData>
  <sheetProtection/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Berhida</dc:creator>
  <cp:keywords/>
  <dc:description/>
  <cp:lastModifiedBy>Admin</cp:lastModifiedBy>
  <cp:lastPrinted>2014-10-30T12:33:23Z</cp:lastPrinted>
  <dcterms:created xsi:type="dcterms:W3CDTF">2014-09-05T13:12:47Z</dcterms:created>
  <dcterms:modified xsi:type="dcterms:W3CDTF">2014-11-22T20:36:20Z</dcterms:modified>
  <cp:category/>
  <cp:version/>
  <cp:contentType/>
  <cp:contentStatus/>
</cp:coreProperties>
</file>